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hidePivotFieldList="1" defaultThemeVersion="166925"/>
  <mc:AlternateContent xmlns:mc="http://schemas.openxmlformats.org/markup-compatibility/2006">
    <mc:Choice Requires="x15">
      <x15ac:absPath xmlns:x15ac="http://schemas.microsoft.com/office/spreadsheetml/2010/11/ac" url="https://away4africa-my.sharepoint.com/personal/w_simonse_away4africa_nl/Documents/Documents/04_Products/06_Maintenance/"/>
    </mc:Choice>
  </mc:AlternateContent>
  <xr:revisionPtr revIDLastSave="467" documentId="8_{F3FC0763-27E3-4C44-8BA8-079FF32287B3}" xr6:coauthVersionLast="47" xr6:coauthVersionMax="47" xr10:uidLastSave="{6F01C8B3-F9C0-4433-8094-A369D29726AC}"/>
  <bookViews>
    <workbookView xWindow="-38510" yWindow="1450" windowWidth="38620" windowHeight="21100" xr2:uid="{00000000-000D-0000-FFFF-FFFF00000000}"/>
  </bookViews>
  <sheets>
    <sheet name="Données" sheetId="9" r:id="rId1"/>
    <sheet name="Analyse" sheetId="10" r:id="rId2"/>
  </sheets>
  <definedNames>
    <definedName name="_xlnm.Print_Area" localSheetId="1">Analyse!$A$1:$A$27</definedName>
    <definedName name="_xlnm.Print_Area" localSheetId="0">Données!$C$1:$M$95</definedName>
    <definedName name="Slicer_Indiator11">#N/A</definedName>
    <definedName name="Slicer_Indiator2">#N/A</definedName>
    <definedName name="Slicer_Type11">#N/A</definedName>
    <definedName name="Slicer_Type2">#N/A</definedName>
  </definedNames>
  <calcPr calcId="191029"/>
  <pivotCaches>
    <pivotCache cacheId="5" r:id="rId3"/>
    <pivotCache cacheId="6" r:id="rId4"/>
    <pivotCache cacheId="7" r:id="rId5"/>
  </pivotCaches>
  <extLst>
    <ext xmlns:x14="http://schemas.microsoft.com/office/spreadsheetml/2009/9/main" uri="{876F7934-8845-4945-9796-88D515C7AA90}">
      <x14:pivotCaches>
        <pivotCache cacheId="8" r:id="rId6"/>
        <pivotCache cacheId="9" r:id="rId7"/>
      </x14:pivotCaches>
    </ex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Electrical_Consumption_921a1f73-ccf3-4029-a66b-0407a1ce8188" name="Electrical_Consumption" connection="Query - Electrical_Consumption"/>
          <x15:modelTable id="Indicator_4c82f038-08ab-4270-a60b-6425a0f8da35" name="Indicator" connection="Query - Indicator"/>
          <x15:modelTable id="Electrical_Consumption_pviot_4ba409b0-0545-49ff-877d-4a8463fca357" name="Electrical_Consumption_pviot" connection="Query - Electrical_Consumption_pviot"/>
        </x15:modelTables>
        <x15:extLst>
          <ext xmlns:x16="http://schemas.microsoft.com/office/spreadsheetml/2014/11/main" uri="{9835A34E-60A6-4A7C-AAB8-D5F71C897F49}">
            <x16:modelTimeGroupings>
              <x16:modelTimeGrouping tableName="Electrical_Consumption"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 tableName="Electrical_Consumption_pviot"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9" l="1"/>
  <c r="L65" i="9" s="1"/>
  <c r="K64" i="9"/>
  <c r="L64" i="9" s="1"/>
  <c r="K63" i="9"/>
  <c r="L63" i="9" s="1"/>
  <c r="K62" i="9"/>
  <c r="L62" i="9" s="1"/>
  <c r="K61" i="9"/>
  <c r="L61" i="9" s="1"/>
  <c r="K60" i="9"/>
  <c r="L60" i="9" s="1"/>
  <c r="K59" i="9"/>
  <c r="L59" i="9" s="1"/>
  <c r="K58" i="9"/>
  <c r="L58" i="9" s="1"/>
  <c r="K57" i="9"/>
  <c r="L57" i="9" s="1"/>
  <c r="K56" i="9"/>
  <c r="L56" i="9" s="1"/>
  <c r="K55" i="9"/>
  <c r="L55" i="9" s="1"/>
  <c r="K54" i="9"/>
  <c r="L54" i="9" s="1"/>
  <c r="J65" i="9"/>
  <c r="J64" i="9"/>
  <c r="J63" i="9"/>
  <c r="J62" i="9"/>
  <c r="J61" i="9"/>
  <c r="J60" i="9"/>
  <c r="J59" i="9"/>
  <c r="J58" i="9"/>
  <c r="J57" i="9"/>
  <c r="J56" i="9"/>
  <c r="J55" i="9"/>
  <c r="J54" i="9"/>
  <c r="H65" i="9"/>
  <c r="H64" i="9"/>
  <c r="H63" i="9"/>
  <c r="H62" i="9"/>
  <c r="H61" i="9"/>
  <c r="H60" i="9"/>
  <c r="H59" i="9"/>
  <c r="H58" i="9"/>
  <c r="H57" i="9"/>
  <c r="H56" i="9"/>
  <c r="H55" i="9"/>
  <c r="H54" i="9"/>
  <c r="F47" i="9"/>
  <c r="H47" i="9"/>
  <c r="J47" i="9"/>
  <c r="K47" i="9" s="1"/>
  <c r="F42" i="9"/>
  <c r="F43" i="9"/>
  <c r="F44" i="9"/>
  <c r="F45" i="9"/>
  <c r="F46" i="9"/>
  <c r="F48" i="9"/>
  <c r="F49" i="9"/>
  <c r="F50" i="9"/>
  <c r="F51" i="9"/>
  <c r="F52" i="9"/>
  <c r="F53" i="9"/>
  <c r="H42" i="9"/>
  <c r="H43" i="9"/>
  <c r="H44" i="9"/>
  <c r="H45" i="9"/>
  <c r="H46" i="9"/>
  <c r="H48" i="9"/>
  <c r="H49" i="9"/>
  <c r="H50" i="9"/>
  <c r="H51" i="9"/>
  <c r="H52" i="9"/>
  <c r="H53" i="9"/>
  <c r="J42" i="9"/>
  <c r="K42" i="9" s="1"/>
  <c r="J43" i="9"/>
  <c r="K43" i="9" s="1"/>
  <c r="J44" i="9"/>
  <c r="K44" i="9" s="1"/>
  <c r="J45" i="9"/>
  <c r="K45" i="9" s="1"/>
  <c r="J46" i="9"/>
  <c r="K46" i="9" s="1"/>
  <c r="J48" i="9"/>
  <c r="K48" i="9" s="1"/>
  <c r="J49" i="9"/>
  <c r="K49" i="9" s="1"/>
  <c r="J50" i="9"/>
  <c r="K50" i="9" s="1"/>
  <c r="J51" i="9"/>
  <c r="K51" i="9" s="1"/>
  <c r="J52" i="9"/>
  <c r="K52" i="9" s="1"/>
  <c r="J53" i="9"/>
  <c r="K53" i="9" s="1"/>
  <c r="I66" i="9"/>
  <c r="G66" i="9"/>
  <c r="E66" i="9"/>
  <c r="D66" i="9"/>
  <c r="F65" i="9"/>
  <c r="F64" i="9"/>
  <c r="F63" i="9"/>
  <c r="F62" i="9"/>
  <c r="F61" i="9"/>
  <c r="F60" i="9"/>
  <c r="F59" i="9"/>
  <c r="F58" i="9"/>
  <c r="F57" i="9"/>
  <c r="F56" i="9"/>
  <c r="F55" i="9"/>
  <c r="F54" i="9"/>
  <c r="F66" i="9" l="1"/>
  <c r="A6" i="9"/>
  <c r="A7" i="9" s="1"/>
  <c r="F6" i="9"/>
  <c r="H6" i="9"/>
  <c r="J6" i="9"/>
  <c r="K6" i="9" s="1"/>
  <c r="F7" i="9"/>
  <c r="H7" i="9"/>
  <c r="J7" i="9"/>
  <c r="K7" i="9" s="1"/>
  <c r="F8" i="9"/>
  <c r="H8" i="9"/>
  <c r="J8" i="9"/>
  <c r="K8" i="9" s="1"/>
  <c r="F9" i="9"/>
  <c r="H9" i="9"/>
  <c r="J9" i="9"/>
  <c r="K9" i="9" s="1"/>
  <c r="F10" i="9"/>
  <c r="H10" i="9"/>
  <c r="J10" i="9"/>
  <c r="K10" i="9" s="1"/>
  <c r="F11" i="9"/>
  <c r="H11" i="9"/>
  <c r="J11" i="9"/>
  <c r="K11" i="9" s="1"/>
  <c r="F12" i="9"/>
  <c r="H12" i="9"/>
  <c r="J12" i="9"/>
  <c r="K12" i="9" s="1"/>
  <c r="F13" i="9"/>
  <c r="H13" i="9"/>
  <c r="J13" i="9"/>
  <c r="K13" i="9" s="1"/>
  <c r="F14" i="9"/>
  <c r="H14" i="9"/>
  <c r="J14" i="9"/>
  <c r="K14" i="9" s="1"/>
  <c r="F15" i="9"/>
  <c r="H15" i="9"/>
  <c r="J15" i="9"/>
  <c r="K15" i="9" s="1"/>
  <c r="F16" i="9"/>
  <c r="H16" i="9"/>
  <c r="J16" i="9"/>
  <c r="K16" i="9" s="1"/>
  <c r="F17" i="9"/>
  <c r="H17" i="9"/>
  <c r="J17" i="9"/>
  <c r="K17" i="9" s="1"/>
  <c r="J19" i="9"/>
  <c r="K19" i="9" s="1"/>
  <c r="J18" i="9"/>
  <c r="K18" i="9" s="1"/>
  <c r="J25" i="9"/>
  <c r="K25" i="9" s="1"/>
  <c r="J31" i="9"/>
  <c r="K31" i="9" s="1"/>
  <c r="H30" i="9"/>
  <c r="H35" i="9"/>
  <c r="J24" i="9"/>
  <c r="K24" i="9" s="1"/>
  <c r="F41" i="9"/>
  <c r="F40" i="9"/>
  <c r="F39" i="9"/>
  <c r="F38" i="9"/>
  <c r="F37" i="9"/>
  <c r="F36" i="9"/>
  <c r="F35" i="9"/>
  <c r="F34" i="9"/>
  <c r="F33" i="9"/>
  <c r="F32" i="9"/>
  <c r="F31" i="9"/>
  <c r="F30" i="9"/>
  <c r="F29" i="9"/>
  <c r="F28" i="9"/>
  <c r="F27" i="9"/>
  <c r="F26" i="9"/>
  <c r="F25" i="9"/>
  <c r="F24" i="9"/>
  <c r="F23" i="9"/>
  <c r="F22" i="9"/>
  <c r="H21" i="9"/>
  <c r="F21" i="9"/>
  <c r="J20" i="9"/>
  <c r="K20" i="9" s="1"/>
  <c r="H20" i="9"/>
  <c r="F20" i="9"/>
  <c r="H19" i="9"/>
  <c r="F19" i="9"/>
  <c r="F18" i="9"/>
  <c r="L4" i="9"/>
  <c r="L48" i="9" l="1"/>
  <c r="L45" i="9"/>
  <c r="L47" i="9"/>
  <c r="L53" i="9"/>
  <c r="L50" i="9"/>
  <c r="L49" i="9"/>
  <c r="L52" i="9"/>
  <c r="L51" i="9"/>
  <c r="L42" i="9"/>
  <c r="L46" i="9"/>
  <c r="L43" i="9"/>
  <c r="L44" i="9"/>
  <c r="L15" i="9"/>
  <c r="L10" i="9"/>
  <c r="A19" i="9"/>
  <c r="A8" i="9"/>
  <c r="A9" i="9" s="1"/>
  <c r="A21" i="9" s="1"/>
  <c r="L9" i="9"/>
  <c r="L8" i="9"/>
  <c r="A18" i="9"/>
  <c r="A30" i="9" s="1"/>
  <c r="L12" i="9"/>
  <c r="L7" i="9"/>
  <c r="L14" i="9"/>
  <c r="L31" i="9"/>
  <c r="L17" i="9"/>
  <c r="L16" i="9"/>
  <c r="L11" i="9"/>
  <c r="L13" i="9"/>
  <c r="L6" i="9"/>
  <c r="H22" i="9"/>
  <c r="H23" i="9"/>
  <c r="J22" i="9"/>
  <c r="K22" i="9" s="1"/>
  <c r="L22" i="9" s="1"/>
  <c r="J30" i="9"/>
  <c r="K30" i="9" s="1"/>
  <c r="L30" i="9" s="1"/>
  <c r="J26" i="9"/>
  <c r="K26" i="9" s="1"/>
  <c r="L26" i="9" s="1"/>
  <c r="J21" i="9"/>
  <c r="K21" i="9" s="1"/>
  <c r="L21" i="9" s="1"/>
  <c r="J35" i="9"/>
  <c r="K35" i="9" s="1"/>
  <c r="L35" i="9" s="1"/>
  <c r="J36" i="9"/>
  <c r="K36" i="9" s="1"/>
  <c r="L36" i="9" s="1"/>
  <c r="H31" i="9"/>
  <c r="H24" i="9"/>
  <c r="H18" i="9"/>
  <c r="L19" i="9"/>
  <c r="L18" i="9"/>
  <c r="L25" i="9"/>
  <c r="L24" i="9"/>
  <c r="L20" i="9"/>
  <c r="A42" i="9" l="1"/>
  <c r="A54" i="9" s="1"/>
  <c r="A20" i="9"/>
  <c r="A10" i="9"/>
  <c r="J29" i="9"/>
  <c r="K29" i="9" s="1"/>
  <c r="L29" i="9" s="1"/>
  <c r="A22" i="9"/>
  <c r="A11" i="9"/>
  <c r="H40" i="9"/>
  <c r="J40" i="9"/>
  <c r="K40" i="9" s="1"/>
  <c r="L40" i="9" s="1"/>
  <c r="J23" i="9"/>
  <c r="K23" i="9" s="1"/>
  <c r="L23" i="9" s="1"/>
  <c r="J27" i="9"/>
  <c r="K27" i="9" s="1"/>
  <c r="L27" i="9" s="1"/>
  <c r="H36" i="9"/>
  <c r="H25" i="9"/>
  <c r="A31" i="9"/>
  <c r="A43" i="9" l="1"/>
  <c r="A55" i="9" s="1"/>
  <c r="A12" i="9"/>
  <c r="A23" i="9"/>
  <c r="J34" i="9"/>
  <c r="K34" i="9" s="1"/>
  <c r="L34" i="9" s="1"/>
  <c r="H34" i="9"/>
  <c r="H32" i="9"/>
  <c r="H41" i="9"/>
  <c r="J41" i="9"/>
  <c r="K41" i="9" s="1"/>
  <c r="L41" i="9" s="1"/>
  <c r="J28" i="9"/>
  <c r="K28" i="9" s="1"/>
  <c r="L28" i="9" s="1"/>
  <c r="H26" i="9"/>
  <c r="A32" i="9"/>
  <c r="A44" i="9" l="1"/>
  <c r="A56" i="9" s="1"/>
  <c r="H39" i="9"/>
  <c r="J39" i="9"/>
  <c r="K39" i="9" s="1"/>
  <c r="L39" i="9" s="1"/>
  <c r="A24" i="9"/>
  <c r="A13" i="9"/>
  <c r="J33" i="9"/>
  <c r="K33" i="9" s="1"/>
  <c r="L33" i="9" s="1"/>
  <c r="H33" i="9"/>
  <c r="H37" i="9"/>
  <c r="J37" i="9"/>
  <c r="K37" i="9" s="1"/>
  <c r="L37" i="9" s="1"/>
  <c r="J32" i="9"/>
  <c r="K32" i="9" s="1"/>
  <c r="L32" i="9" s="1"/>
  <c r="H27" i="9"/>
  <c r="A33" i="9"/>
  <c r="A45" i="9" l="1"/>
  <c r="A57" i="9" s="1"/>
  <c r="A14" i="9"/>
  <c r="A25" i="9"/>
  <c r="H38" i="9"/>
  <c r="H29" i="9"/>
  <c r="H28" i="9"/>
  <c r="H66" i="9"/>
  <c r="A34" i="9"/>
  <c r="A46" i="9" l="1"/>
  <c r="A58" i="9" s="1"/>
  <c r="A15" i="9"/>
  <c r="A26" i="9"/>
  <c r="J38" i="9"/>
  <c r="K38" i="9" s="1"/>
  <c r="L38" i="9" s="1"/>
  <c r="J66" i="9"/>
  <c r="K66" i="9" s="1"/>
  <c r="L66" i="9" s="1"/>
  <c r="A35" i="9"/>
  <c r="A47" i="9" l="1"/>
  <c r="A59" i="9" s="1"/>
  <c r="A27" i="9"/>
  <c r="A16" i="9"/>
  <c r="A36" i="9"/>
  <c r="A48" i="9" l="1"/>
  <c r="A60" i="9" s="1"/>
  <c r="A28" i="9"/>
  <c r="A17" i="9"/>
  <c r="A29" i="9" s="1"/>
  <c r="A37" i="9"/>
  <c r="A49" i="9" l="1"/>
  <c r="A61" i="9" s="1"/>
  <c r="A38" i="9"/>
  <c r="A50" i="9" l="1"/>
  <c r="A62" i="9" s="1"/>
  <c r="A39" i="9"/>
  <c r="A51" i="9" l="1"/>
  <c r="A63" i="9" s="1"/>
  <c r="A40" i="9"/>
  <c r="A41" i="9"/>
  <c r="A53" i="9" l="1"/>
  <c r="A65" i="9" s="1"/>
  <c r="A52" i="9"/>
  <c r="A6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8B0F84-1501-4329-A7E8-1C9FFB42DA14}" name="Query - Electrical_Consumption" description="Connection to the 'Electrical_Consumption' query in the workbook." type="100" refreshedVersion="8" minRefreshableVersion="5">
    <extLst>
      <ext xmlns:x15="http://schemas.microsoft.com/office/spreadsheetml/2010/11/main" uri="{DE250136-89BD-433C-8126-D09CA5730AF9}">
        <x15:connection id="bd33aa73-46cc-4f33-b07d-7dd009e4f089"/>
      </ext>
    </extLst>
  </connection>
  <connection id="2" xr16:uid="{114B3F0E-E3EF-4936-99B4-27FDA369700D}" name="Query - Electrical_Consumption_pviot" description="Connection to the 'Electrical_Consumption_pviot' query in the workbook." type="100" refreshedVersion="8" minRefreshableVersion="5">
    <extLst>
      <ext xmlns:x15="http://schemas.microsoft.com/office/spreadsheetml/2010/11/main" uri="{DE250136-89BD-433C-8126-D09CA5730AF9}">
        <x15:connection id="e9cd9342-bc43-44e7-8bd7-0b991146c2fd"/>
      </ext>
    </extLst>
  </connection>
  <connection id="3" xr16:uid="{463A39C3-C1AF-4580-A316-F9D1ED4E857A}" name="Query - Indicator" description="Connection to the 'Indicator' query in the workbook." type="100" refreshedVersion="8" minRefreshableVersion="5">
    <extLst>
      <ext xmlns:x15="http://schemas.microsoft.com/office/spreadsheetml/2010/11/main" uri="{DE250136-89BD-433C-8126-D09CA5730AF9}">
        <x15:connection id="0762cc15-544c-45c5-988a-2a8e7173f887"/>
      </ext>
    </extLst>
  </connection>
  <connection id="4" xr16:uid="{5A8C21B5-989E-49E0-B50D-0C749439778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Electrical_Consumption_pviot].[Indiator].[All]}"/>
  </metadataStrings>
  <mdxMetadata count="1">
    <mdx n="0" f="s">
      <ms ns="1" c="0"/>
    </mdx>
  </mdxMetadata>
  <valueMetadata count="1">
    <bk>
      <rc t="1" v="0"/>
    </bk>
  </valueMetadata>
</metadata>
</file>

<file path=xl/sharedStrings.xml><?xml version="1.0" encoding="utf-8"?>
<sst xmlns="http://schemas.openxmlformats.org/spreadsheetml/2006/main" count="104" uniqueCount="46">
  <si>
    <t>FCFA/kg</t>
  </si>
  <si>
    <t>USD/lb</t>
  </si>
  <si>
    <t>Mois</t>
  </si>
  <si>
    <t>FCFA/kg RCN</t>
  </si>
  <si>
    <t>FCFA/kg d'amande</t>
  </si>
  <si>
    <t>Janvier</t>
  </si>
  <si>
    <t>Février</t>
  </si>
  <si>
    <t>Mars</t>
  </si>
  <si>
    <t>Avril</t>
  </si>
  <si>
    <t>Mai</t>
  </si>
  <si>
    <t>Juin</t>
  </si>
  <si>
    <t>Juillet</t>
  </si>
  <si>
    <t>Août</t>
  </si>
  <si>
    <t>Septembre</t>
  </si>
  <si>
    <t>Octobre</t>
  </si>
  <si>
    <t>Novembre</t>
  </si>
  <si>
    <t>Total</t>
  </si>
  <si>
    <t>Décembre</t>
  </si>
  <si>
    <t>% du prix de vente</t>
  </si>
  <si>
    <t>Taux à l'emballage</t>
  </si>
  <si>
    <t>Prix de vente FOB</t>
  </si>
  <si>
    <t>Taux d'échange</t>
  </si>
  <si>
    <t>USD/Eur</t>
  </si>
  <si>
    <t>Nb de jour de travail</t>
  </si>
  <si>
    <t>Année</t>
  </si>
  <si>
    <t>Qté journalière noix brutes (Mt/jour)</t>
  </si>
  <si>
    <t>Qté mensuelle noix brutes (Mt)</t>
  </si>
  <si>
    <t>Année de début</t>
  </si>
  <si>
    <t>Usine</t>
  </si>
  <si>
    <t>No_Mois</t>
  </si>
  <si>
    <t>Date (Year)</t>
  </si>
  <si>
    <t>Date (Quarter)</t>
  </si>
  <si>
    <t>Date (Month)</t>
  </si>
  <si>
    <t>Average of Qté journalière noix brutes (Mt/jour)</t>
  </si>
  <si>
    <t>Sum of Montant él_variable (FCFA)</t>
  </si>
  <si>
    <t>Average of % du prix de vente</t>
  </si>
  <si>
    <t>Average of FCFA/kg d'amande</t>
  </si>
  <si>
    <t>Average of FCFA/kg RCN</t>
  </si>
  <si>
    <t>Moyenne</t>
  </si>
  <si>
    <t>Indiator</t>
  </si>
  <si>
    <t>total</t>
  </si>
  <si>
    <t>Consommation d'eau (m3)</t>
  </si>
  <si>
    <t>Consommation (m3)</t>
  </si>
  <si>
    <t>Consommation (m3/Mt)</t>
  </si>
  <si>
    <t>All</t>
  </si>
  <si>
    <t>Montant eau (FCFA)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</si>
</sst>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 #,##0.00_ ;_ * \-#,##0.00_ ;_ * &quot;-&quot;??_ ;_ @_ "/>
    <numFmt numFmtId="164" formatCode="_-* #,##0.00\ _€_-;\-* #,##0.00\ _€_-;_-* &quot;-&quot;??\ _€_-;_-@_-"/>
    <numFmt numFmtId="165" formatCode="_-* #,##0\ _€_-;\-* #,##0\ _€_-;_-* &quot;-&quot;??\ _€_-;_-@_-"/>
    <numFmt numFmtId="166" formatCode="0.0%"/>
    <numFmt numFmtId="167" formatCode="_ * #,##0_ ;_ * \-#,##0_ ;_ * &quot;-&quot;??_ ;_ @_ "/>
    <numFmt numFmtId="168" formatCode="0.0"/>
    <numFmt numFmtId="169"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5117038483843"/>
        <bgColor indexed="64"/>
      </patternFill>
    </fill>
    <fill>
      <patternFill patternType="solid">
        <fgColor theme="5"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64">
    <xf numFmtId="0" fontId="0" fillId="0" borderId="0" xfId="0"/>
    <xf numFmtId="0" fontId="0" fillId="0" borderId="0" xfId="0" pivotButton="1"/>
    <xf numFmtId="0" fontId="0" fillId="4" borderId="0" xfId="0" applyFill="1"/>
    <xf numFmtId="1" fontId="0" fillId="2" borderId="0" xfId="2" applyNumberFormat="1" applyFont="1" applyFill="1" applyProtection="1">
      <protection locked="0" hidden="1"/>
    </xf>
    <xf numFmtId="165" fontId="0" fillId="2" borderId="1" xfId="2" applyNumberFormat="1" applyFont="1" applyFill="1" applyBorder="1" applyAlignment="1" applyProtection="1">
      <alignment horizontal="centerContinuous"/>
      <protection locked="0" hidden="1"/>
    </xf>
    <xf numFmtId="165" fontId="0" fillId="2" borderId="2" xfId="2" applyNumberFormat="1" applyFont="1" applyFill="1" applyBorder="1" applyAlignment="1" applyProtection="1">
      <alignment horizontal="centerContinuous"/>
      <protection locked="0" hidden="1"/>
    </xf>
    <xf numFmtId="9" fontId="0" fillId="2" borderId="0" xfId="0" applyNumberFormat="1" applyFill="1" applyProtection="1">
      <protection locked="0" hidden="1"/>
    </xf>
    <xf numFmtId="2" fontId="0" fillId="2" borderId="0" xfId="0" applyNumberFormat="1" applyFill="1" applyProtection="1">
      <protection locked="0" hidden="1"/>
    </xf>
    <xf numFmtId="43" fontId="0" fillId="2" borderId="0" xfId="3" applyFont="1" applyFill="1" applyProtection="1">
      <protection locked="0" hidden="1"/>
    </xf>
    <xf numFmtId="165" fontId="1" fillId="2" borderId="9" xfId="2" applyNumberFormat="1" applyFont="1" applyFill="1" applyBorder="1" applyProtection="1">
      <protection locked="0" hidden="1"/>
    </xf>
    <xf numFmtId="165" fontId="1" fillId="2" borderId="0" xfId="2" applyNumberFormat="1" applyFont="1" applyFill="1" applyBorder="1" applyProtection="1">
      <protection locked="0" hidden="1"/>
    </xf>
    <xf numFmtId="165" fontId="1" fillId="2" borderId="10" xfId="2" applyNumberFormat="1" applyFont="1" applyFill="1" applyBorder="1" applyProtection="1">
      <protection locked="0" hidden="1"/>
    </xf>
    <xf numFmtId="165" fontId="1" fillId="2" borderId="11" xfId="2" applyNumberFormat="1" applyFont="1" applyFill="1" applyBorder="1" applyProtection="1">
      <protection locked="0" hidden="1"/>
    </xf>
    <xf numFmtId="165" fontId="1" fillId="2" borderId="12" xfId="2" applyNumberFormat="1" applyFont="1" applyFill="1" applyBorder="1" applyProtection="1">
      <protection locked="0" hidden="1"/>
    </xf>
    <xf numFmtId="165" fontId="1" fillId="2" borderId="3" xfId="2" applyNumberFormat="1" applyFont="1" applyFill="1" applyBorder="1" applyAlignment="1" applyProtection="1">
      <alignment horizontal="center" vertical="center"/>
      <protection locked="0" hidden="1"/>
    </xf>
    <xf numFmtId="165" fontId="1" fillId="2" borderId="3" xfId="2" applyNumberFormat="1" applyFont="1" applyFill="1" applyBorder="1" applyProtection="1">
      <protection locked="0" hidden="1"/>
    </xf>
    <xf numFmtId="165" fontId="1" fillId="2" borderId="6" xfId="2" applyNumberFormat="1" applyFont="1" applyFill="1" applyBorder="1" applyProtection="1">
      <protection locked="0" hidden="1"/>
    </xf>
    <xf numFmtId="165" fontId="0" fillId="3" borderId="3" xfId="2" applyNumberFormat="1" applyFont="1" applyFill="1" applyBorder="1" applyAlignment="1" applyProtection="1">
      <alignment horizontal="center" vertical="center"/>
      <protection locked="0" hidden="1"/>
    </xf>
    <xf numFmtId="165" fontId="0" fillId="3" borderId="6" xfId="2" applyNumberFormat="1" applyFont="1" applyFill="1" applyBorder="1" applyProtection="1">
      <protection locked="0" hidden="1"/>
    </xf>
    <xf numFmtId="165" fontId="0" fillId="3" borderId="6" xfId="2" applyNumberFormat="1" applyFont="1" applyFill="1" applyBorder="1" applyAlignment="1" applyProtection="1">
      <alignment horizontal="center" vertical="center"/>
      <protection locked="0" hidden="1"/>
    </xf>
    <xf numFmtId="165" fontId="0" fillId="3" borderId="3" xfId="2" applyNumberFormat="1" applyFont="1" applyFill="1" applyBorder="1" applyProtection="1">
      <protection locked="0" hidden="1"/>
    </xf>
    <xf numFmtId="165" fontId="0" fillId="3" borderId="4" xfId="2" applyNumberFormat="1" applyFont="1" applyFill="1" applyBorder="1" applyAlignment="1" applyProtection="1">
      <protection locked="0" hidden="1"/>
    </xf>
    <xf numFmtId="165" fontId="0" fillId="3" borderId="4" xfId="2" applyNumberFormat="1" applyFont="1" applyFill="1" applyBorder="1" applyAlignment="1" applyProtection="1">
      <alignment horizontal="center" vertical="center"/>
      <protection locked="0" hidden="1"/>
    </xf>
    <xf numFmtId="165" fontId="0" fillId="3" borderId="4" xfId="2" applyNumberFormat="1" applyFont="1" applyFill="1" applyBorder="1" applyProtection="1">
      <protection locked="0" hidden="1"/>
    </xf>
    <xf numFmtId="165" fontId="0" fillId="3" borderId="7" xfId="2" applyNumberFormat="1" applyFont="1" applyFill="1" applyBorder="1" applyProtection="1">
      <protection locked="0" hidden="1"/>
    </xf>
    <xf numFmtId="165" fontId="3" fillId="2" borderId="9" xfId="2" applyNumberFormat="1" applyFont="1" applyFill="1" applyBorder="1" applyProtection="1">
      <protection locked="0" hidden="1"/>
    </xf>
    <xf numFmtId="165" fontId="3" fillId="2" borderId="10" xfId="2" applyNumberFormat="1" applyFont="1" applyFill="1" applyBorder="1" applyProtection="1">
      <protection locked="0" hidden="1"/>
    </xf>
    <xf numFmtId="165" fontId="3" fillId="2" borderId="11" xfId="2" applyNumberFormat="1" applyFont="1" applyFill="1" applyBorder="1" applyProtection="1">
      <protection locked="0" hidden="1"/>
    </xf>
    <xf numFmtId="165" fontId="3" fillId="2" borderId="3" xfId="2" applyNumberFormat="1" applyFont="1" applyFill="1" applyBorder="1" applyAlignment="1" applyProtection="1">
      <alignment horizontal="center" vertical="center"/>
      <protection locked="0" hidden="1"/>
    </xf>
    <xf numFmtId="165" fontId="3" fillId="2" borderId="0" xfId="2" applyNumberFormat="1" applyFont="1" applyFill="1" applyBorder="1" applyAlignment="1" applyProtection="1">
      <alignment horizontal="center" vertical="center"/>
      <protection locked="0" hidden="1"/>
    </xf>
    <xf numFmtId="165" fontId="3" fillId="2" borderId="12" xfId="2" applyNumberFormat="1" applyFont="1" applyFill="1" applyBorder="1" applyAlignment="1" applyProtection="1">
      <alignment horizontal="center" vertical="center"/>
      <protection locked="0" hidden="1"/>
    </xf>
    <xf numFmtId="165" fontId="3" fillId="2" borderId="4" xfId="2" applyNumberFormat="1" applyFont="1" applyFill="1" applyBorder="1" applyAlignment="1" applyProtection="1">
      <protection locked="0" hidden="1"/>
    </xf>
    <xf numFmtId="165" fontId="1" fillId="2" borderId="4" xfId="2" applyNumberFormat="1" applyFont="1" applyFill="1" applyBorder="1" applyAlignment="1" applyProtection="1">
      <protection locked="0" hidden="1"/>
    </xf>
    <xf numFmtId="165" fontId="1" fillId="2" borderId="4" xfId="2" applyNumberFormat="1" applyFont="1" applyFill="1" applyBorder="1" applyProtection="1">
      <protection locked="0" hidden="1"/>
    </xf>
    <xf numFmtId="165" fontId="1" fillId="2" borderId="7" xfId="2" applyNumberFormat="1" applyFont="1" applyFill="1" applyBorder="1" applyProtection="1">
      <protection locked="0" hidden="1"/>
    </xf>
    <xf numFmtId="0" fontId="0" fillId="0" borderId="0" xfId="0" applyProtection="1">
      <protection hidden="1"/>
    </xf>
    <xf numFmtId="165" fontId="2" fillId="0" borderId="0" xfId="2" applyNumberFormat="1" applyFont="1" applyProtection="1">
      <protection hidden="1"/>
    </xf>
    <xf numFmtId="165" fontId="0" fillId="0" borderId="0" xfId="2" applyNumberFormat="1" applyFont="1" applyProtection="1">
      <protection hidden="1"/>
    </xf>
    <xf numFmtId="167" fontId="0" fillId="0" borderId="0" xfId="3" applyNumberFormat="1" applyFont="1" applyFill="1" applyProtection="1">
      <protection hidden="1"/>
    </xf>
    <xf numFmtId="0" fontId="2" fillId="0" borderId="13" xfId="0" applyFont="1" applyBorder="1" applyAlignment="1" applyProtection="1">
      <alignment vertical="center" wrapText="1"/>
      <protection hidden="1"/>
    </xf>
    <xf numFmtId="0" fontId="2" fillId="0" borderId="14" xfId="0" applyFont="1" applyBorder="1" applyAlignment="1" applyProtection="1">
      <alignment vertical="center" wrapText="1"/>
      <protection hidden="1"/>
    </xf>
    <xf numFmtId="165" fontId="2" fillId="0" borderId="14" xfId="2" applyNumberFormat="1" applyFont="1" applyBorder="1" applyAlignment="1" applyProtection="1">
      <alignment vertical="center" wrapText="1"/>
      <protection hidden="1"/>
    </xf>
    <xf numFmtId="165" fontId="2" fillId="0" borderId="15" xfId="2" applyNumberFormat="1" applyFont="1" applyBorder="1" applyAlignment="1" applyProtection="1">
      <alignment vertical="center" wrapText="1"/>
      <protection hidden="1"/>
    </xf>
    <xf numFmtId="0" fontId="2" fillId="0" borderId="16"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0" fillId="0" borderId="5" xfId="0" applyBorder="1" applyProtection="1">
      <protection hidden="1"/>
    </xf>
    <xf numFmtId="0" fontId="0" fillId="0" borderId="3" xfId="0" applyBorder="1" applyProtection="1">
      <protection hidden="1"/>
    </xf>
    <xf numFmtId="167" fontId="1" fillId="0" borderId="3" xfId="3" applyNumberFormat="1" applyFont="1" applyBorder="1" applyProtection="1">
      <protection hidden="1"/>
    </xf>
    <xf numFmtId="165" fontId="0" fillId="0" borderId="3" xfId="0" applyNumberFormat="1" applyBorder="1" applyProtection="1">
      <protection hidden="1"/>
    </xf>
    <xf numFmtId="165" fontId="0" fillId="0" borderId="3" xfId="2" applyNumberFormat="1" applyFont="1" applyBorder="1" applyProtection="1">
      <protection hidden="1"/>
    </xf>
    <xf numFmtId="166" fontId="0" fillId="0" borderId="0" xfId="1" applyNumberFormat="1" applyFont="1" applyBorder="1" applyProtection="1">
      <protection hidden="1"/>
    </xf>
    <xf numFmtId="0" fontId="2" fillId="0" borderId="0" xfId="0" applyFont="1" applyProtection="1">
      <protection hidden="1"/>
    </xf>
    <xf numFmtId="0" fontId="0" fillId="0" borderId="8" xfId="0" applyBorder="1" applyProtection="1">
      <protection hidden="1"/>
    </xf>
    <xf numFmtId="0" fontId="0" fillId="0" borderId="6" xfId="0" applyBorder="1" applyProtection="1">
      <protection hidden="1"/>
    </xf>
    <xf numFmtId="167" fontId="1" fillId="0" borderId="6" xfId="3" applyNumberFormat="1" applyFont="1" applyBorder="1" applyProtection="1">
      <protection hidden="1"/>
    </xf>
    <xf numFmtId="165" fontId="0" fillId="0" borderId="6" xfId="0" applyNumberFormat="1" applyBorder="1" applyProtection="1">
      <protection hidden="1"/>
    </xf>
    <xf numFmtId="165" fontId="0" fillId="0" borderId="6" xfId="2" applyNumberFormat="1" applyFont="1" applyBorder="1" applyProtection="1">
      <protection hidden="1"/>
    </xf>
    <xf numFmtId="166" fontId="0" fillId="0" borderId="12" xfId="1" applyNumberFormat="1" applyFont="1" applyBorder="1" applyProtection="1">
      <protection hidden="1"/>
    </xf>
    <xf numFmtId="167" fontId="0" fillId="0" borderId="3" xfId="3" applyNumberFormat="1" applyFont="1" applyBorder="1" applyProtection="1">
      <protection hidden="1"/>
    </xf>
    <xf numFmtId="167" fontId="0" fillId="0" borderId="6" xfId="3" applyNumberFormat="1" applyFont="1" applyBorder="1" applyProtection="1">
      <protection hidden="1"/>
    </xf>
    <xf numFmtId="0" fontId="2" fillId="0" borderId="14" xfId="0" applyFont="1" applyBorder="1" applyProtection="1">
      <protection hidden="1"/>
    </xf>
    <xf numFmtId="165" fontId="2" fillId="0" borderId="14" xfId="2" applyNumberFormat="1" applyFont="1" applyBorder="1" applyProtection="1">
      <protection hidden="1"/>
    </xf>
    <xf numFmtId="165" fontId="2" fillId="0" borderId="14" xfId="0" applyNumberFormat="1" applyFont="1" applyBorder="1" applyProtection="1">
      <protection hidden="1"/>
    </xf>
    <xf numFmtId="166" fontId="2" fillId="0" borderId="13" xfId="1" applyNumberFormat="1" applyFont="1" applyBorder="1" applyProtection="1">
      <protection hidden="1"/>
    </xf>
  </cellXfs>
  <cellStyles count="5">
    <cellStyle name="Comma" xfId="3" builtinId="3"/>
    <cellStyle name="Comma 2" xfId="2" xr:uid="{00000000-0005-0000-0000-000000000000}"/>
    <cellStyle name="Comma 2 2" xfId="4" xr:uid="{30D69416-FDB8-40D9-9AFF-81070937A6E0}"/>
    <cellStyle name="Normal" xfId="0" builtinId="0"/>
    <cellStyle name="Percent" xfId="1" builtinId="5"/>
  </cellStyles>
  <dxfs count="16">
    <dxf>
      <font>
        <b val="0"/>
        <i val="0"/>
        <strike val="0"/>
        <condense val="0"/>
        <extend val="0"/>
        <outline val="0"/>
        <shadow val="0"/>
        <u val="none"/>
        <vertAlign val="baseline"/>
        <sz val="11"/>
        <color theme="1"/>
        <name val="Calibri"/>
        <family val="2"/>
        <scheme val="minor"/>
      </font>
      <numFmt numFmtId="166" formatCode="0.0%"/>
      <protection hidden="1"/>
    </dxf>
    <dxf>
      <font>
        <b val="0"/>
        <i val="0"/>
        <strike val="0"/>
        <condense val="0"/>
        <extend val="0"/>
        <outline val="0"/>
        <shadow val="0"/>
        <u val="none"/>
        <vertAlign val="baseline"/>
        <sz val="11"/>
        <color theme="1"/>
        <name val="Calibri"/>
        <family val="2"/>
        <scheme val="minor"/>
      </font>
      <numFmt numFmtId="165" formatCode="_-* #,##0\ _€_-;\-* #,##0\ _€_-;_-* &quot;-&quot;??\ _€_-;_-@_-"/>
      <border diagonalUp="0" diagonalDown="0">
        <left style="medium">
          <color indexed="64"/>
        </left>
        <right style="medium">
          <color indexed="64"/>
        </right>
        <top/>
        <bottom/>
        <vertical/>
        <horizontal/>
      </border>
      <protection hidden="1"/>
    </dxf>
    <dxf>
      <numFmt numFmtId="165" formatCode="_-* #,##0\ _€_-;\-* #,##0\ _€_-;_-* &quot;-&quot;??\ _€_-;_-@_-"/>
      <border diagonalUp="0" diagonalDown="0">
        <left style="medium">
          <color indexed="64"/>
        </left>
        <right style="medium">
          <color indexed="64"/>
        </right>
        <top/>
        <bottom/>
        <vertical/>
        <horizontal/>
      </border>
      <protection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numFmt numFmtId="165" formatCode="_-* #,##0\ _€_-;\-* #,##0\ _€_-;_-* &quot;-&quot;??\ _€_-;_-@_-"/>
      <border diagonalUp="0" diagonalDown="0">
        <left style="medium">
          <color indexed="64"/>
        </left>
        <right style="medium">
          <color indexed="64"/>
        </right>
        <top/>
        <bottom/>
        <vertical/>
        <horizontal/>
      </border>
      <protection hidden="1"/>
    </dxf>
    <dxf>
      <protection hidden="1"/>
    </dxf>
    <dxf>
      <font>
        <b val="0"/>
        <i val="0"/>
        <strike val="0"/>
        <condense val="0"/>
        <extend val="0"/>
        <outline val="0"/>
        <shadow val="0"/>
        <u val="none"/>
        <vertAlign val="baseline"/>
        <sz val="11"/>
        <color theme="1"/>
        <name val="Calibri"/>
        <family val="2"/>
        <scheme val="minor"/>
      </font>
      <numFmt numFmtId="167" formatCode="_ * #,##0_ ;_ * \-#,##0_ ;_ * &quot;-&quot;??_ ;_ @_ "/>
      <border diagonalUp="0" diagonalDown="0">
        <left style="medium">
          <color indexed="64"/>
        </left>
        <right style="medium">
          <color indexed="64"/>
        </right>
        <top/>
        <bottom/>
        <vertical/>
        <horizontal/>
      </border>
      <protection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font>
        <b val="0"/>
        <i val="0"/>
        <strike val="0"/>
        <condense val="0"/>
        <extend val="0"/>
        <outline val="0"/>
        <shadow val="0"/>
        <u val="none"/>
        <vertAlign val="baseline"/>
        <sz val="11"/>
        <color theme="1"/>
        <name val="Calibri"/>
        <family val="2"/>
        <scheme val="minor"/>
      </font>
      <numFmt numFmtId="165" formatCode="_-* #,##0\ _€_-;\-* #,##0\ _€_-;_-* &quot;-&quot;??\ _€_-;_-@_-"/>
      <fill>
        <patternFill patternType="solid">
          <fgColor indexed="64"/>
          <bgColor theme="8" tint="0.79995117038483843"/>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1"/>
    </dxf>
    <dxf>
      <border diagonalUp="0" diagonalDown="0">
        <left style="medium">
          <color indexed="64"/>
        </left>
        <right style="medium">
          <color indexed="64"/>
        </right>
        <top/>
        <bottom/>
        <vertical/>
        <horizontal/>
      </border>
      <protection hidden="1"/>
    </dxf>
    <dxf>
      <border diagonalUp="0" diagonalDown="0">
        <left/>
        <right style="medium">
          <color indexed="64"/>
        </right>
        <top/>
        <bottom/>
        <vertical/>
        <horizontal/>
      </border>
      <protection hidden="1"/>
    </dxf>
    <dxf>
      <border diagonalUp="0" diagonalDown="0">
        <left/>
        <right style="medium">
          <color indexed="64"/>
        </right>
        <top/>
        <bottom/>
        <vertical/>
        <horizontal/>
      </border>
      <protection hidden="1"/>
    </dxf>
    <dxf>
      <border outline="0">
        <left style="medium">
          <color indexed="64"/>
        </left>
        <right style="medium">
          <color indexed="64"/>
        </right>
        <top style="medium">
          <color indexed="64"/>
        </top>
        <bottom style="thin">
          <color indexed="64"/>
        </bottom>
      </border>
    </dxf>
    <dxf>
      <protection hidden="1"/>
    </dxf>
    <dxf>
      <border outline="0">
        <bottom style="medium">
          <color indexed="64"/>
        </bottom>
      </border>
    </dxf>
    <dxf>
      <font>
        <b/>
        <i val="0"/>
        <strike val="0"/>
        <condense val="0"/>
        <extend val="0"/>
        <outline val="0"/>
        <shadow val="0"/>
        <u val="none"/>
        <vertAlign val="baseline"/>
        <sz val="11"/>
        <color theme="1"/>
        <name val="Calibri"/>
        <family val="2"/>
        <scheme val="minor"/>
      </font>
      <numFmt numFmtId="165" formatCode="_-* #,##0\ _€_-;\-* #,##0\ _€_-;_-* &quot;-&quot;??\ _€_-;_-@_-"/>
      <alignment horizontal="general" vertical="center" textRotation="0" wrapText="1" indent="0" justifyLastLine="0" shrinkToFit="0" readingOrder="0"/>
      <border diagonalUp="0" diagonalDown="0">
        <left style="medium">
          <color indexed="64"/>
        </left>
        <right style="medium">
          <color indexed="64"/>
        </right>
        <top/>
        <bottom/>
      </border>
      <protection hidden="1"/>
    </dxf>
  </dxfs>
  <tableStyles count="1" defaultTableStyle="TableStyleMedium2" defaultPivotStyle="PivotStyleLight16">
    <tableStyle name="Invisible" pivot="0" table="0" count="0" xr9:uid="{D53B02BB-5C97-4095-A6D3-CD5D1D195C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onnections" Target="connections.xml"/><Relationship Id="rId18" Type="http://schemas.openxmlformats.org/officeDocument/2006/relationships/calcChain" Target="calcChain.xml"/><Relationship Id="rId3" Type="http://schemas.openxmlformats.org/officeDocument/2006/relationships/pivotCacheDefinition" Target="pivotCache/pivotCacheDefinition1.xml"/><Relationship Id="rId21" Type="http://schemas.openxmlformats.org/officeDocument/2006/relationships/customXml" Target="../customXml/item3.xml"/><Relationship Id="rId7" Type="http://schemas.openxmlformats.org/officeDocument/2006/relationships/pivotCacheDefinition" Target="pivotCache/pivotCacheDefinition5.xml"/><Relationship Id="rId12" Type="http://schemas.openxmlformats.org/officeDocument/2006/relationships/theme" Target="theme/theme1.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microsoft.com/office/2007/relationships/slicerCache" Target="slicerCaches/slicerCache4.xml"/><Relationship Id="rId5" Type="http://schemas.openxmlformats.org/officeDocument/2006/relationships/pivotCacheDefinition" Target="pivotCache/pivotCacheDefinition3.xml"/><Relationship Id="rId15" Type="http://schemas.openxmlformats.org/officeDocument/2006/relationships/sharedStrings" Target="sharedStrings.xml"/><Relationship Id="rId10" Type="http://schemas.microsoft.com/office/2007/relationships/slicerCache" Target="slicerCaches/slicerCache3.xml"/><Relationship Id="rId19" Type="http://schemas.openxmlformats.org/officeDocument/2006/relationships/customXml" Target="../customXml/item1.xml"/><Relationship Id="rId4" Type="http://schemas.openxmlformats.org/officeDocument/2006/relationships/pivotCacheDefinition" Target="pivotCache/pivotCacheDefinition2.xml"/><Relationship Id="rId9" Type="http://schemas.microsoft.com/office/2007/relationships/slicerCache" Target="slicerCaches/slicerCache2.xml"/><Relationship Id="rId14" Type="http://schemas.openxmlformats.org/officeDocument/2006/relationships/styles" Target="styles.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[2025_Suivi_consommation_eau_FR_V3.xlsx]Analyse!PivotTable3</c:name>
    <c:fmtId val="2"/>
  </c:pivotSource>
  <c:chart>
    <c:title>
      <c:tx>
        <c:strRef>
          <c:f>Analyse!$M$27</c:f>
          <c:strCache>
            <c:ptCount val="1"/>
            <c:pt idx="0">
              <c:v>All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ID4096"/>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dLbls>
          <c:dLblPos val="outEnd"/>
          <c:showLegendKey val="0"/>
          <c:showVal val="1"/>
          <c:showCatName val="0"/>
          <c:showSerName val="0"/>
          <c:showPercent val="0"/>
          <c:showBubbleSize val="0"/>
        </c:dLbls>
        <c:gapWidth val="219"/>
        <c:overlap val="-27"/>
        <c:axId val="1193758080"/>
        <c:axId val="1193767680"/>
      </c:barChart>
      <c:catAx>
        <c:axId val="119375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1193767680"/>
        <c:crosses val="autoZero"/>
        <c:auto val="1"/>
        <c:lblAlgn val="ctr"/>
        <c:lblOffset val="100"/>
        <c:noMultiLvlLbl val="0"/>
      </c:catAx>
      <c:valAx>
        <c:axId val="119376768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11937580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ID4096"/>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[2025_Suivi_consommation_eau_FR_V3.xlsx]Analyse!PivotTable2</c:name>
    <c:fmtId val="2"/>
  </c:pivotSource>
  <c:chart>
    <c:title>
      <c:tx>
        <c:strRef>
          <c:f>Analyse!$C$27</c:f>
          <c:strCache>
            <c:ptCount val="1"/>
            <c:pt idx="0">
              <c:v>All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ID4096"/>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ID4096"/>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546966035186195"/>
          <c:y val="0.24115740740740746"/>
          <c:w val="0.79635435669551202"/>
          <c:h val="0.65144320501603969"/>
        </c:manualLayout>
      </c:layout>
      <c:barChart>
        <c:barDir val="col"/>
        <c:grouping val="clustered"/>
        <c:varyColors val="0"/>
        <c:dLbls>
          <c:dLblPos val="outEnd"/>
          <c:showLegendKey val="0"/>
          <c:showVal val="1"/>
          <c:showCatName val="0"/>
          <c:showSerName val="0"/>
          <c:showPercent val="0"/>
          <c:showBubbleSize val="0"/>
        </c:dLbls>
        <c:gapWidth val="219"/>
        <c:overlap val="-27"/>
        <c:axId val="814730528"/>
        <c:axId val="814734848"/>
      </c:barChart>
      <c:catAx>
        <c:axId val="81473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814734848"/>
        <c:crosses val="autoZero"/>
        <c:auto val="1"/>
        <c:lblAlgn val="ctr"/>
        <c:lblOffset val="100"/>
        <c:noMultiLvlLbl val="0"/>
      </c:catAx>
      <c:valAx>
        <c:axId val="814734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814730528"/>
        <c:crosses val="autoZero"/>
        <c:crossBetween val="between"/>
      </c:valAx>
      <c:spPr>
        <a:noFill/>
        <a:ln>
          <a:noFill/>
        </a:ln>
        <a:effectLst/>
      </c:spPr>
    </c:plotArea>
    <c:legend>
      <c:legendPos val="r"/>
      <c:layout>
        <c:manualLayout>
          <c:xMode val="edge"/>
          <c:yMode val="edge"/>
          <c:x val="0.30344117876354559"/>
          <c:y val="0.10263815981335662"/>
          <c:w val="0.38236740209454018"/>
          <c:h val="0.100695538057742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ID4096"/>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393700</xdr:colOff>
      <xdr:row>22</xdr:row>
      <xdr:rowOff>63500</xdr:rowOff>
    </xdr:from>
    <xdr:to>
      <xdr:col>14</xdr:col>
      <xdr:colOff>298450</xdr:colOff>
      <xdr:row>22</xdr:row>
      <xdr:rowOff>109219</xdr:rowOff>
    </xdr:to>
    <mc:AlternateContent xmlns:mc="http://schemas.openxmlformats.org/markup-compatibility/2006" xmlns:a14="http://schemas.microsoft.com/office/drawing/2010/main">
      <mc:Choice Requires="a14">
        <xdr:graphicFrame macro="">
          <xdr:nvGraphicFramePr>
            <xdr:cNvPr id="2" name="Type 2">
              <a:extLst>
                <a:ext uri="{FF2B5EF4-FFF2-40B4-BE49-F238E27FC236}">
                  <a16:creationId xmlns:a16="http://schemas.microsoft.com/office/drawing/2014/main" id="{5095B1BB-1BBC-4EFD-BA5F-DB0B003BD1C7}"/>
                </a:ext>
              </a:extLst>
            </xdr:cNvPr>
            <xdr:cNvGraphicFramePr/>
          </xdr:nvGraphicFramePr>
          <xdr:xfrm>
            <a:off x="0" y="0"/>
            <a:ext cx="0" cy="0"/>
          </xdr:xfrm>
          <a:graphic>
            <a:graphicData uri="http://schemas.microsoft.com/office/drawing/2010/slicer">
              <sle:slicer xmlns:sle="http://schemas.microsoft.com/office/drawing/2010/slicer" name="Type 2"/>
            </a:graphicData>
          </a:graphic>
        </xdr:graphicFrame>
      </mc:Choice>
      <mc:Fallback xmlns="">
        <xdr:sp macro="" textlink="">
          <xdr:nvSpPr>
            <xdr:cNvPr id="0" name=""/>
            <xdr:cNvSpPr>
              <a:spLocks noTextEdit="1"/>
            </xdr:cNvSpPr>
          </xdr:nvSpPr>
          <xdr:spPr>
            <a:xfrm>
              <a:off x="7207250" y="4114800"/>
              <a:ext cx="1828800" cy="45719"/>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622300</xdr:colOff>
      <xdr:row>24</xdr:row>
      <xdr:rowOff>19051</xdr:rowOff>
    </xdr:from>
    <xdr:to>
      <xdr:col>4</xdr:col>
      <xdr:colOff>527050</xdr:colOff>
      <xdr:row>24</xdr:row>
      <xdr:rowOff>64770</xdr:rowOff>
    </xdr:to>
    <mc:AlternateContent xmlns:mc="http://schemas.openxmlformats.org/markup-compatibility/2006" xmlns:a14="http://schemas.microsoft.com/office/drawing/2010/main">
      <mc:Choice Requires="a14">
        <xdr:graphicFrame macro="">
          <xdr:nvGraphicFramePr>
            <xdr:cNvPr id="3" name="Type 3">
              <a:extLst>
                <a:ext uri="{FF2B5EF4-FFF2-40B4-BE49-F238E27FC236}">
                  <a16:creationId xmlns:a16="http://schemas.microsoft.com/office/drawing/2014/main" id="{5B736C1C-BFEA-4AB2-99F8-2BDEACEEA7FA}"/>
                </a:ext>
              </a:extLst>
            </xdr:cNvPr>
            <xdr:cNvGraphicFramePr/>
          </xdr:nvGraphicFramePr>
          <xdr:xfrm>
            <a:off x="0" y="0"/>
            <a:ext cx="0" cy="0"/>
          </xdr:xfrm>
          <a:graphic>
            <a:graphicData uri="http://schemas.microsoft.com/office/drawing/2010/slicer">
              <sle:slicer xmlns:sle="http://schemas.microsoft.com/office/drawing/2010/slicer" name="Type 3"/>
            </a:graphicData>
          </a:graphic>
        </xdr:graphicFrame>
      </mc:Choice>
      <mc:Fallback xmlns="">
        <xdr:sp macro="" textlink="">
          <xdr:nvSpPr>
            <xdr:cNvPr id="0" name=""/>
            <xdr:cNvSpPr>
              <a:spLocks noTextEdit="1"/>
            </xdr:cNvSpPr>
          </xdr:nvSpPr>
          <xdr:spPr>
            <a:xfrm>
              <a:off x="1263650" y="4438651"/>
              <a:ext cx="1828800" cy="45719"/>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12700</xdr:colOff>
      <xdr:row>19</xdr:row>
      <xdr:rowOff>139700</xdr:rowOff>
    </xdr:from>
    <xdr:to>
      <xdr:col>16</xdr:col>
      <xdr:colOff>527050</xdr:colOff>
      <xdr:row>25</xdr:row>
      <xdr:rowOff>12700</xdr:rowOff>
    </xdr:to>
    <mc:AlternateContent xmlns:mc="http://schemas.openxmlformats.org/markup-compatibility/2006" xmlns:a14="http://schemas.microsoft.com/office/drawing/2010/main">
      <mc:Choice Requires="a14">
        <xdr:graphicFrame macro="">
          <xdr:nvGraphicFramePr>
            <xdr:cNvPr id="4" name="Indiator 2">
              <a:extLst>
                <a:ext uri="{FF2B5EF4-FFF2-40B4-BE49-F238E27FC236}">
                  <a16:creationId xmlns:a16="http://schemas.microsoft.com/office/drawing/2014/main" id="{633D0EEC-DBED-456E-A842-6F61FF9BF768}"/>
                </a:ext>
              </a:extLst>
            </xdr:cNvPr>
            <xdr:cNvGraphicFramePr/>
          </xdr:nvGraphicFramePr>
          <xdr:xfrm>
            <a:off x="0" y="0"/>
            <a:ext cx="0" cy="0"/>
          </xdr:xfrm>
          <a:graphic>
            <a:graphicData uri="http://schemas.microsoft.com/office/drawing/2010/slicer">
              <sle:slicer xmlns:sle="http://schemas.microsoft.com/office/drawing/2010/slicer" name="Indiator 2"/>
            </a:graphicData>
          </a:graphic>
        </xdr:graphicFrame>
      </mc:Choice>
      <mc:Fallback xmlns="">
        <xdr:sp macro="" textlink="">
          <xdr:nvSpPr>
            <xdr:cNvPr id="0" name=""/>
            <xdr:cNvSpPr>
              <a:spLocks noTextEdit="1"/>
            </xdr:cNvSpPr>
          </xdr:nvSpPr>
          <xdr:spPr>
            <a:xfrm>
              <a:off x="6826250" y="3638550"/>
              <a:ext cx="4019550" cy="977900"/>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104775</xdr:colOff>
      <xdr:row>1</xdr:row>
      <xdr:rowOff>158750</xdr:rowOff>
    </xdr:from>
    <xdr:to>
      <xdr:col>17</xdr:col>
      <xdr:colOff>530225</xdr:colOff>
      <xdr:row>16</xdr:row>
      <xdr:rowOff>139700</xdr:rowOff>
    </xdr:to>
    <xdr:graphicFrame macro="">
      <xdr:nvGraphicFramePr>
        <xdr:cNvPr id="5" name="Chart 4">
          <a:extLst>
            <a:ext uri="{FF2B5EF4-FFF2-40B4-BE49-F238E27FC236}">
              <a16:creationId xmlns:a16="http://schemas.microsoft.com/office/drawing/2014/main" id="{61C8DAD9-4882-4374-8325-FA29193C5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628650</xdr:colOff>
      <xdr:row>21</xdr:row>
      <xdr:rowOff>57150</xdr:rowOff>
    </xdr:from>
    <xdr:to>
      <xdr:col>6</xdr:col>
      <xdr:colOff>69850</xdr:colOff>
      <xdr:row>25</xdr:row>
      <xdr:rowOff>31750</xdr:rowOff>
    </xdr:to>
    <mc:AlternateContent xmlns:mc="http://schemas.openxmlformats.org/markup-compatibility/2006" xmlns:a14="http://schemas.microsoft.com/office/drawing/2010/main">
      <mc:Choice Requires="a14">
        <xdr:graphicFrame macro="">
          <xdr:nvGraphicFramePr>
            <xdr:cNvPr id="6" name="Indiator 3">
              <a:extLst>
                <a:ext uri="{FF2B5EF4-FFF2-40B4-BE49-F238E27FC236}">
                  <a16:creationId xmlns:a16="http://schemas.microsoft.com/office/drawing/2014/main" id="{AAEAB2E9-38FC-429F-8BD5-B7FCCFC4556A}"/>
                </a:ext>
              </a:extLst>
            </xdr:cNvPr>
            <xdr:cNvGraphicFramePr/>
          </xdr:nvGraphicFramePr>
          <xdr:xfrm>
            <a:off x="0" y="0"/>
            <a:ext cx="0" cy="0"/>
          </xdr:xfrm>
          <a:graphic>
            <a:graphicData uri="http://schemas.microsoft.com/office/drawing/2010/slicer">
              <sle:slicer xmlns:sle="http://schemas.microsoft.com/office/drawing/2010/slicer" name="Indiator 3"/>
            </a:graphicData>
          </a:graphic>
        </xdr:graphicFrame>
      </mc:Choice>
      <mc:Fallback xmlns="">
        <xdr:sp macro="" textlink="">
          <xdr:nvSpPr>
            <xdr:cNvPr id="0" name=""/>
            <xdr:cNvSpPr>
              <a:spLocks noTextEdit="1"/>
            </xdr:cNvSpPr>
          </xdr:nvSpPr>
          <xdr:spPr>
            <a:xfrm>
              <a:off x="628650" y="3924300"/>
              <a:ext cx="3949700" cy="711200"/>
            </a:xfrm>
            <a:prstGeom prst="rect">
              <a:avLst/>
            </a:prstGeom>
            <a:solidFill>
              <a:prstClr val="white"/>
            </a:solidFill>
            <a:ln w="1">
              <a:solidFill>
                <a:prstClr val="green"/>
              </a:solidFill>
            </a:ln>
          </xdr:spPr>
          <xdr:txBody>
            <a:bodyPr vertOverflow="clip" horzOverflow="clip"/>
            <a:lstStyle/>
            <a:p>
              <a:r>
                <a:rPr lang="LID4096"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619124</xdr:colOff>
      <xdr:row>1</xdr:row>
      <xdr:rowOff>146050</xdr:rowOff>
    </xdr:from>
    <xdr:to>
      <xdr:col>8</xdr:col>
      <xdr:colOff>304800</xdr:colOff>
      <xdr:row>16</xdr:row>
      <xdr:rowOff>127000</xdr:rowOff>
    </xdr:to>
    <xdr:graphicFrame macro="">
      <xdr:nvGraphicFramePr>
        <xdr:cNvPr id="7" name="Chart 6">
          <a:extLst>
            <a:ext uri="{FF2B5EF4-FFF2-40B4-BE49-F238E27FC236}">
              <a16:creationId xmlns:a16="http://schemas.microsoft.com/office/drawing/2014/main" id="{46C2AC0D-B57D-483C-A977-3094321E4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563761574" backgroundQuery="1" createdVersion="8" refreshedVersion="8" minRefreshableVersion="3" recordCount="0" supportSubquery="1" supportAdvancedDrill="1" xr:uid="{C7FBE3D1-5393-4FB2-9493-9C4EAC9F2110}">
  <cacheSource type="external" connectionId="4"/>
  <cacheFields count="6">
    <cacheField name="[Electrical_Consumption_pviot].[Date (Month)].[Date (Month)]" caption="Date (Month)" numFmtId="0" hierarchy="19" level="1">
      <sharedItems count="3">
        <s v="jan"/>
        <s v="feb"/>
        <s v="mrt"/>
      </sharedItems>
    </cacheField>
    <cacheField name="[Electrical_Consumption_pviot].[Date (Quarter)].[Date (Quarter)]" caption="Date (Quarter)" numFmtId="0" hierarchy="18" level="1">
      <sharedItems count="4">
        <s v="Qtr1"/>
        <s v="Qtr2"/>
        <s v="Qtr3"/>
        <s v="Qtr4"/>
      </sharedItems>
    </cacheField>
    <cacheField name="[Electrical_Consumption_pviot].[Date (Year)].[Date (Year)]" caption="Date (Year)" numFmtId="0" hierarchy="17" level="1">
      <sharedItems count="4">
        <s v="2021"/>
        <s v="2022"/>
        <s v="2023"/>
        <s v="2024"/>
      </sharedItems>
    </cacheField>
    <cacheField name="[Electrical_Consumption_pviot].[Indiator].[Indiator]" caption="Indiator" numFmtId="0" hierarchy="14" level="1">
      <sharedItems containsSemiMixedTypes="0" containsNonDate="0" containsString="0"/>
    </cacheField>
    <cacheField name="[Electrical_Consumption_pviot].[Type].[Type]" caption="Type" numFmtId="0" hierarchy="16" level="1">
      <sharedItems containsSemiMixedTypes="0" containsNonDate="0" containsString="0"/>
    </cacheField>
    <cacheField name="[Measures].[Average of Value]" caption="Average of Value" numFmtId="0" hierarchy="38" level="32767"/>
  </cacheFields>
  <cacheHierarchies count="39">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m3)]" caption="Consommation (m3)" attribute="1" defaultMemberUniqueName="[Electrical_Consumption].[Consommation (m3)].[All]" allUniqueName="[Electrical_Consumption].[Consommation (m3)].[All]" dimensionUniqueName="[Electrical_Consumption]" displayFolder="" count="0" memberValueDatatype="20" unbalanced="0"/>
    <cacheHierarchy uniqueName="[Electrical_Consumption].[Consommation (m3/Mt)]" caption="Consommation (m3/Mt)" attribute="1" defaultMemberUniqueName="[Electrical_Consumption].[Consommation (m3/Mt)].[All]" allUniqueName="[Electrical_Consumption].[Consommation (m3/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fieldsUsage count="2">
        <fieldUsage x="-1"/>
        <fieldUsage x="3"/>
      </fieldsUsage>
    </cacheHierarchy>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fieldsUsage count="2">
        <fieldUsage x="-1"/>
        <fieldUsage x="4"/>
      </fieldsUsage>
    </cacheHierarchy>
    <cacheHierarchy uniqueName="[Electrical_Consumption_pviot].[Date (Year)]" caption="Date (Year)" attribute="1" defaultMemberUniqueName="[Electrical_Consumption_pviot].[Date (Year)].[All]" allUniqueName="[Electrical_Consumption_pviot].[Date (Year)].[All]" dimensionUniqueName="[Electrical_Consumption_pviot]" displayFolder="" count="2" memberValueDatatype="130" unbalanced="0">
      <fieldsUsage count="2">
        <fieldUsage x="-1"/>
        <fieldUsage x="2"/>
      </fieldsUsage>
    </cacheHierarchy>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2" memberValueDatatype="130" unbalanced="0">
      <fieldsUsage count="2">
        <fieldUsage x="-1"/>
        <fieldUsage x="1"/>
      </fieldsUsage>
    </cacheHierarchy>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2" memberValueDatatype="130" unbalanced="0">
      <fieldsUsage count="2">
        <fieldUsage x="-1"/>
        <fieldUsage x="0"/>
      </fieldsUsage>
    </cacheHierarchy>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oneField="1" hidden="1">
      <fieldsUsage count="1">
        <fieldUsage x="5"/>
      </fieldsUsage>
      <extLst>
        <ext xmlns:x15="http://schemas.microsoft.com/office/spreadsheetml/2010/11/main" uri="{B97F6D7D-B522-45F9-BDA1-12C45D357490}">
          <x15:cacheHierarchy aggregatedColumn="15"/>
        </ext>
      </extLst>
    </cacheHierarchy>
  </cacheHierarchies>
  <kpis count="0"/>
  <dimensions count="4">
    <dimension name="Electrical_Consumption" uniqueName="[Electrical_Consumption]" caption="Electrical_Consumption"/>
    <dimension name="Electrical_Consumption_pviot" uniqueName="[Electrical_Consumption_pviot]" caption="Electrical_Consumption_pviot"/>
    <dimension name="Indicator" uniqueName="[Indicator]" caption="Indicator"/>
    <dimension measure="1" name="Measures" uniqueName="[Measures]" caption="Measures"/>
  </dimensions>
  <measureGroups count="3">
    <measureGroup name="Electrical_Consumption" caption="Electrical_Consumption"/>
    <measureGroup name="Electrical_Consumption_pviot" caption="Electrical_Consumption_pviot"/>
    <measureGroup name="Indicator" caption="Indicator"/>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564027778" backgroundQuery="1" createdVersion="8" refreshedVersion="8" minRefreshableVersion="3" recordCount="0" supportSubquery="1" supportAdvancedDrill="1" xr:uid="{539724D0-8961-4B39-BA7C-2C096759DBF4}">
  <cacheSource type="external" connectionId="4"/>
  <cacheFields count="7">
    <cacheField name="[Electrical_Consumption_pviot].[Date (Month)].[Date (Month)]" caption="Date (Month)" numFmtId="0" hierarchy="19" level="1">
      <sharedItems count="3">
        <s v="jan"/>
        <s v="feb"/>
        <s v="mrt"/>
      </sharedItems>
    </cacheField>
    <cacheField name="[Electrical_Consumption_pviot].[Date (Quarter)].[Date (Quarter)]" caption="Date (Quarter)" numFmtId="0" hierarchy="18" level="1">
      <sharedItems count="3">
        <s v="Qtr1"/>
        <s v="Qtr2"/>
        <s v="Qtr3"/>
      </sharedItems>
    </cacheField>
    <cacheField name="[Electrical_Consumption_pviot].[Date (Year)].[Date (Year)]" caption="Date (Year)" numFmtId="0" hierarchy="17" level="1">
      <sharedItems count="4">
        <s v="2021"/>
        <s v="2022"/>
        <s v="2023"/>
        <s v="2024"/>
      </sharedItems>
    </cacheField>
    <cacheField name="[Measures].[Sum of Value]" caption="Sum of Value" numFmtId="0" hierarchy="37" level="32767"/>
    <cacheField name="[Electrical_Consumption_pviot].[Indiator].[Indiator]" caption="Indiator" numFmtId="0" hierarchy="14" level="1">
      <sharedItems containsSemiMixedTypes="0" containsNonDate="0" containsString="0"/>
    </cacheField>
    <cacheField name="[Electrical_Consumption_pviot].[Type].[Type]" caption="Type" numFmtId="0" hierarchy="16" level="1">
      <sharedItems containsSemiMixedTypes="0" containsNonDate="0" containsString="0"/>
    </cacheField>
    <cacheField name="[Measures].[Average of Value]" caption="Average of Value" numFmtId="0" hierarchy="38" level="32767"/>
  </cacheFields>
  <cacheHierarchies count="39">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m3)]" caption="Consommation (m3)" attribute="1" defaultMemberUniqueName="[Electrical_Consumption].[Consommation (m3)].[All]" allUniqueName="[Electrical_Consumption].[Consommation (m3)].[All]" dimensionUniqueName="[Electrical_Consumption]" displayFolder="" count="0" memberValueDatatype="20" unbalanced="0"/>
    <cacheHierarchy uniqueName="[Electrical_Consumption].[Consommation (m3/Mt)]" caption="Consommation (m3/Mt)" attribute="1" defaultMemberUniqueName="[Electrical_Consumption].[Consommation (m3/Mt)].[All]" allUniqueName="[Electrical_Consumption].[Consommation (m3/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fieldsUsage count="2">
        <fieldUsage x="-1"/>
        <fieldUsage x="4"/>
      </fieldsUsage>
    </cacheHierarchy>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fieldsUsage count="2">
        <fieldUsage x="-1"/>
        <fieldUsage x="5"/>
      </fieldsUsage>
    </cacheHierarchy>
    <cacheHierarchy uniqueName="[Electrical_Consumption_pviot].[Date (Year)]" caption="Date (Year)" attribute="1" defaultMemberUniqueName="[Electrical_Consumption_pviot].[Date (Year)].[All]" allUniqueName="[Electrical_Consumption_pviot].[Date (Year)].[All]" dimensionUniqueName="[Electrical_Consumption_pviot]" displayFolder="" count="2" memberValueDatatype="130" unbalanced="0">
      <fieldsUsage count="2">
        <fieldUsage x="-1"/>
        <fieldUsage x="2"/>
      </fieldsUsage>
    </cacheHierarchy>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2" memberValueDatatype="130" unbalanced="0">
      <fieldsUsage count="2">
        <fieldUsage x="-1"/>
        <fieldUsage x="1"/>
      </fieldsUsage>
    </cacheHierarchy>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2" memberValueDatatype="130" unbalanced="0">
      <fieldsUsage count="2">
        <fieldUsage x="-1"/>
        <fieldUsage x="0"/>
      </fieldsUsage>
    </cacheHierarchy>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oneField="1" hidden="1">
      <fieldsUsage count="1">
        <fieldUsage x="3"/>
      </fieldsUsage>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oneField="1" hidden="1">
      <fieldsUsage count="1">
        <fieldUsage x="6"/>
      </fieldsUsage>
      <extLst>
        <ext xmlns:x15="http://schemas.microsoft.com/office/spreadsheetml/2010/11/main" uri="{B97F6D7D-B522-45F9-BDA1-12C45D357490}">
          <x15:cacheHierarchy aggregatedColumn="15"/>
        </ext>
      </extLst>
    </cacheHierarchy>
  </cacheHierarchies>
  <kpis count="0"/>
  <dimensions count="4">
    <dimension name="Electrical_Consumption" uniqueName="[Electrical_Consumption]" caption="Electrical_Consumption"/>
    <dimension name="Electrical_Consumption_pviot" uniqueName="[Electrical_Consumption_pviot]" caption="Electrical_Consumption_pviot"/>
    <dimension name="Indicator" uniqueName="[Indicator]" caption="Indicator"/>
    <dimension measure="1" name="Measures" uniqueName="[Measures]" caption="Measures"/>
  </dimensions>
  <measureGroups count="3">
    <measureGroup name="Electrical_Consumption" caption="Electrical_Consumption"/>
    <measureGroup name="Electrical_Consumption_pviot" caption="Electrical_Consumption_pviot"/>
    <measureGroup name="Indicator" caption="Indicator"/>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5642129628" backgroundQuery="1" createdVersion="8" refreshedVersion="8" minRefreshableVersion="3" recordCount="0" supportSubquery="1" supportAdvancedDrill="1" xr:uid="{8A05B6D8-D545-4C11-A113-05A3935707D3}">
  <cacheSource type="external" connectionId="4"/>
  <cacheFields count="8">
    <cacheField name="[Electrical_Consumption].[Date (Month)].[Date (Month)]" caption="Date (Month)" numFmtId="0" hierarchy="12" level="1">
      <sharedItems count="3">
        <s v="jan"/>
        <s v="feb"/>
        <s v="mrt"/>
      </sharedItems>
    </cacheField>
    <cacheField name="[Electrical_Consumption].[Date (Quarter)].[Date (Quarter)]" caption="Date (Quarter)" numFmtId="0" hierarchy="11" level="1">
      <sharedItems count="4">
        <s v="Qtr1"/>
        <s v="Qtr2"/>
        <s v="Qtr3"/>
        <s v="Qtr4"/>
      </sharedItems>
    </cacheField>
    <cacheField name="[Electrical_Consumption].[Date (Year)].[Date (Year)]" caption="Date (Year)" numFmtId="0" hierarchy="10" level="1">
      <sharedItems count="4">
        <s v="2021"/>
        <s v="2022"/>
        <s v="2023"/>
        <s v="2024"/>
      </sharedItems>
    </cacheField>
    <cacheField name="[Measures].[Average of Qté journalière noix brutes (Mt/jour)]" caption="Average of Qté journalière noix brutes (Mt/jour)" numFmtId="0" hierarchy="29" level="32767"/>
    <cacheField name="[Measures].[Sum of Montant él_variable (FCFA)]" caption="Sum of Montant él_variable (FCFA)" numFmtId="0" hierarchy="30" level="32767"/>
    <cacheField name="[Measures].[Average of % du prix de vente]" caption="Average of % du prix de vente" numFmtId="0" hierarchy="34" level="32767"/>
    <cacheField name="[Measures].[Average of FCFA/kg d'amande]" caption="Average of FCFA/kg d'amande" numFmtId="0" hierarchy="35" level="32767"/>
    <cacheField name="[Measures].[Average of FCFA/kg RCN]" caption="Average of FCFA/kg RCN" numFmtId="0" hierarchy="36" level="32767"/>
  </cacheFields>
  <cacheHierarchies count="39">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m3)]" caption="Consommation (m3)" attribute="1" defaultMemberUniqueName="[Electrical_Consumption].[Consommation (m3)].[All]" allUniqueName="[Electrical_Consumption].[Consommation (m3)].[All]" dimensionUniqueName="[Electrical_Consumption]" displayFolder="" count="0" memberValueDatatype="20" unbalanced="0"/>
    <cacheHierarchy uniqueName="[Electrical_Consumption].[Consommation (m3/Mt)]" caption="Consommation (m3/Mt)" attribute="1" defaultMemberUniqueName="[Electrical_Consumption].[Consommation (m3/Mt)].[All]" allUniqueName="[Electrical_Consumption].[Consommation (m3/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2" memberValueDatatype="130" unbalanced="0">
      <fieldsUsage count="2">
        <fieldUsage x="-1"/>
        <fieldUsage x="2"/>
      </fieldsUsage>
    </cacheHierarchy>
    <cacheHierarchy uniqueName="[Electrical_Consumption].[Date (Quarter)]" caption="Date (Quarter)" attribute="1" defaultMemberUniqueName="[Electrical_Consumption].[Date (Quarter)].[All]" allUniqueName="[Electrical_Consumption].[Date (Quarter)].[All]" dimensionUniqueName="[Electrical_Consumption]" displayFolder="" count="2" memberValueDatatype="130" unbalanced="0">
      <fieldsUsage count="2">
        <fieldUsage x="-1"/>
        <fieldUsage x="1"/>
      </fieldsUsage>
    </cacheHierarchy>
    <cacheHierarchy uniqueName="[Electrical_Consumption].[Date (Month)]" caption="Date (Month)" attribute="1" defaultMemberUniqueName="[Electrical_Consumption].[Date (Month)].[All]" allUniqueName="[Electrical_Consumption].[Date (Month)].[All]" dimensionUniqueName="[Electrical_Consumption]" displayFolder="" count="2" memberValueDatatype="130" unbalanced="0">
      <fieldsUsage count="2">
        <fieldUsage x="-1"/>
        <fieldUsage x="0"/>
      </fieldsUsage>
    </cacheHierarchy>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0" memberValueDatatype="130" unbalanced="0"/>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0" memberValueDatatype="130" unbalanced="0"/>
    <cacheHierarchy uniqueName="[Electrical_Consumption_pviot].[Date (Year)]" caption="Date (Year)" attribute="1" defaultMemberUniqueName="[Electrical_Consumption_pviot].[Date (Year)].[All]" allUniqueName="[Electrical_Consumption_pviot].[Date (Year)].[All]" dimensionUniqueName="[Electrical_Consumption_pviot]" displayFolder="" count="0" memberValueDatatype="130" unbalanced="0"/>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0" memberValueDatatype="130" unbalanced="0"/>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0" memberValueDatatype="130" unbalanced="0"/>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Qté journalière noix brutes (Mt/jour)]" caption="Average of Qté journalière noix brutes (Mt/jour)" measure="1" displayFolder="" measureGroup="Electrical_Consumption" count="0" oneField="1" hidden="1">
      <fieldsUsage count="1">
        <fieldUsage x="3"/>
      </fieldsUsage>
      <extLst>
        <ext xmlns:x15="http://schemas.microsoft.com/office/spreadsheetml/2010/11/main" uri="{B97F6D7D-B522-45F9-BDA1-12C45D357490}">
          <x15:cacheHierarchy aggregatedColumn="3"/>
        </ext>
      </extLst>
    </cacheHierarchy>
    <cacheHierarchy uniqueName="[Measures].[Sum of Montant él_variable (FCFA)]" caption="Sum of Montant él_variable (FCFA)" measure="1" displayFolder="" measureGroup="Electrical_Consumption" count="0" oneField="1" hidden="1">
      <fieldsUsage count="1">
        <fieldUsage x="4"/>
      </fieldsUsage>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oneField="1" hidden="1">
      <fieldsUsage count="1">
        <fieldUsage x="5"/>
      </fieldsUsage>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oneField="1" hidden="1">
      <fieldsUsage count="1">
        <fieldUsage x="6"/>
      </fieldsUsage>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oneField="1" hidden="1">
      <fieldsUsage count="1">
        <fieldUsage x="7"/>
      </fieldsUsage>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hidden="1">
      <extLst>
        <ext xmlns:x15="http://schemas.microsoft.com/office/spreadsheetml/2010/11/main" uri="{B97F6D7D-B522-45F9-BDA1-12C45D357490}">
          <x15:cacheHierarchy aggregatedColumn="15"/>
        </ext>
      </extLst>
    </cacheHierarchy>
  </cacheHierarchies>
  <kpis count="0"/>
  <dimensions count="4">
    <dimension name="Electrical_Consumption" uniqueName="[Electrical_Consumption]" caption="Electrical_Consumption"/>
    <dimension name="Electrical_Consumption_pviot" uniqueName="[Electrical_Consumption_pviot]" caption="Electrical_Consumption_pviot"/>
    <dimension name="Indicator" uniqueName="[Indicator]" caption="Indicator"/>
    <dimension measure="1" name="Measures" uniqueName="[Measures]" caption="Measures"/>
  </dimensions>
  <measureGroups count="3">
    <measureGroup name="Electrical_Consumption" caption="Electrical_Consumption"/>
    <measureGroup name="Electrical_Consumption_pviot" caption="Electrical_Consumption_pviot"/>
    <measureGroup name="Indicator" caption="Indicator"/>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5635763892" backgroundQuery="1" createdVersion="3" refreshedVersion="8" minRefreshableVersion="3" recordCount="0" supportSubquery="1" supportAdvancedDrill="1" xr:uid="{4035B079-2264-4A03-8178-3702B9CAEB33}">
  <cacheSource type="external" connectionId="4">
    <extLst>
      <ext xmlns:x14="http://schemas.microsoft.com/office/spreadsheetml/2009/9/main" uri="{F057638F-6D5F-4e77-A914-E7F072B9BCA8}">
        <x14:sourceConnection name="ThisWorkbookDataModel"/>
      </ext>
    </extLst>
  </cacheSource>
  <cacheFields count="0"/>
  <cacheHierarchies count="39">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m3)]" caption="Consommation (m3)" attribute="1" defaultMemberUniqueName="[Electrical_Consumption].[Consommation (m3)].[All]" allUniqueName="[Electrical_Consumption].[Consommation (m3)].[All]" dimensionUniqueName="[Electrical_Consumption]" displayFolder="" count="0" memberValueDatatype="20" unbalanced="0"/>
    <cacheHierarchy uniqueName="[Electrical_Consumption].[Consommation (m3/Mt)]" caption="Consommation (m3/Mt)" attribute="1" defaultMemberUniqueName="[Electrical_Consumption].[Consommation (m3/Mt)].[All]" allUniqueName="[Electrical_Consumption].[Consommation (m3/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cacheHierarchy uniqueName="[Electrical_Consumption_pviot].[Date (Year)]" caption="Date (Year)" attribute="1" defaultMemberUniqueName="[Electrical_Consumption_pviot].[Date (Year)].[All]" allUniqueName="[Electrical_Consumption_pviot].[Date (Year)].[All]" dimensionUniqueName="[Electrical_Consumption_pviot]" displayFolder="" count="0" memberValueDatatype="130" unbalanced="0"/>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0" memberValueDatatype="130" unbalanced="0"/>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0" memberValueDatatype="130" unbalanced="0"/>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hidden="1">
      <extLst>
        <ext xmlns:x15="http://schemas.microsoft.com/office/spreadsheetml/2010/11/main" uri="{B97F6D7D-B522-45F9-BDA1-12C45D357490}">
          <x15:cacheHierarchy aggregatedColumn="15"/>
        </ext>
      </extLst>
    </cacheHierarchy>
  </cacheHierarchies>
  <kpis count="0"/>
  <extLst>
    <ext xmlns:x14="http://schemas.microsoft.com/office/spreadsheetml/2009/9/main" uri="{725AE2AE-9491-48be-B2B4-4EB974FC3084}">
      <x14:pivotCacheDefinition slicerData="1" pivotCacheId="1488508560"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m Simonse" refreshedDate="45633.625639120371" backgroundQuery="1" createdVersion="3" refreshedVersion="8" minRefreshableVersion="3" recordCount="0" supportSubquery="1" supportAdvancedDrill="1" xr:uid="{04EF3CF5-E18F-4C8F-9AE5-5C176C011D57}">
  <cacheSource type="external" connectionId="4">
    <extLst>
      <ext xmlns:x14="http://schemas.microsoft.com/office/spreadsheetml/2009/9/main" uri="{F057638F-6D5F-4e77-A914-E7F072B9BCA8}">
        <x14:sourceConnection name="ThisWorkbookDataModel"/>
      </ext>
    </extLst>
  </cacheSource>
  <cacheFields count="0"/>
  <cacheHierarchies count="39">
    <cacheHierarchy uniqueName="[Electrical_Consumption].[Date]" caption="Date" attribute="1" time="1" defaultMemberUniqueName="[Electrical_Consumption].[Date].[All]" allUniqueName="[Electrical_Consumption].[Date].[All]" dimensionUniqueName="[Electrical_Consumption]" displayFolder="" count="0" memberValueDatatype="7" unbalanced="0"/>
    <cacheHierarchy uniqueName="[Electrical_Consumption].[Qté mensuelle noix brutes (Mt)]" caption="Qté mensuelle noix brutes (Mt)" attribute="1" defaultMemberUniqueName="[Electrical_Consumption].[Qté mensuelle noix brutes (Mt)].[All]" allUniqueName="[Electrical_Consumption].[Qté mensuelle noix brutes (Mt)].[All]" dimensionUniqueName="[Electrical_Consumption]" displayFolder="" count="0" memberValueDatatype="5" unbalanced="0"/>
    <cacheHierarchy uniqueName="[Electrical_Consumption].[Nb de jour de travail]" caption="Nb de jour de travail" attribute="1" defaultMemberUniqueName="[Electrical_Consumption].[Nb de jour de travail].[All]" allUniqueName="[Electrical_Consumption].[Nb de jour de travail].[All]" dimensionUniqueName="[Electrical_Consumption]" displayFolder="" count="0" memberValueDatatype="20" unbalanced="0"/>
    <cacheHierarchy uniqueName="[Electrical_Consumption].[Qté journalière noix brutes (Mt/jour)]" caption="Qté journalière noix brutes (Mt/jour)" attribute="1" defaultMemberUniqueName="[Electrical_Consumption].[Qté journalière noix brutes (Mt/jour)].[All]" allUniqueName="[Electrical_Consumption].[Qté journalière noix brutes (Mt/jour)].[All]" dimensionUniqueName="[Electrical_Consumption]" displayFolder="" count="0" memberValueDatatype="5" unbalanced="0"/>
    <cacheHierarchy uniqueName="[Electrical_Consumption].[Consommation (m3)]" caption="Consommation (m3)" attribute="1" defaultMemberUniqueName="[Electrical_Consumption].[Consommation (m3)].[All]" allUniqueName="[Electrical_Consumption].[Consommation (m3)].[All]" dimensionUniqueName="[Electrical_Consumption]" displayFolder="" count="0" memberValueDatatype="20" unbalanced="0"/>
    <cacheHierarchy uniqueName="[Electrical_Consumption].[Consommation (m3/Mt)]" caption="Consommation (m3/Mt)" attribute="1" defaultMemberUniqueName="[Electrical_Consumption].[Consommation (m3/Mt)].[All]" allUniqueName="[Electrical_Consumption].[Consommation (m3/Mt)].[All]" dimensionUniqueName="[Electrical_Consumption]" displayFolder="" count="0" memberValueDatatype="5" unbalanced="0"/>
    <cacheHierarchy uniqueName="[Electrical_Consumption].[Montant él_variable (FCFA)]" caption="Montant él_variable (FCFA)" attribute="1" defaultMemberUniqueName="[Electrical_Consumption].[Montant él_variable (FCFA)].[All]" allUniqueName="[Electrical_Consumption].[Montant él_variable (FCFA)].[All]" dimensionUniqueName="[Electrical_Consumption]" displayFolder="" count="0" memberValueDatatype="20" unbalanced="0"/>
    <cacheHierarchy uniqueName="[Electrical_Consumption].[FCFA/kg RCN]" caption="FCFA/kg RCN" attribute="1" defaultMemberUniqueName="[Electrical_Consumption].[FCFA/kg RCN].[All]" allUniqueName="[Electrical_Consumption].[FCFA/kg RCN].[All]" dimensionUniqueName="[Electrical_Consumption]" displayFolder="" count="0" memberValueDatatype="5" unbalanced="0"/>
    <cacheHierarchy uniqueName="[Electrical_Consumption].[FCFA/kg d'amande]" caption="FCFA/kg d'amande" attribute="1" defaultMemberUniqueName="[Electrical_Consumption].[FCFA/kg d'amande].[All]" allUniqueName="[Electrical_Consumption].[FCFA/kg d'amande].[All]" dimensionUniqueName="[Electrical_Consumption]" displayFolder="" count="0" memberValueDatatype="5" unbalanced="0"/>
    <cacheHierarchy uniqueName="[Electrical_Consumption].[% du prix de vente]" caption="% du prix de vente" attribute="1" defaultMemberUniqueName="[Electrical_Consumption].[% du prix de vente].[All]" allUniqueName="[Electrical_Consumption].[% du prix de vente].[All]" dimensionUniqueName="[Electrical_Consumption]" displayFolder="" count="0" memberValueDatatype="5" unbalanced="0"/>
    <cacheHierarchy uniqueName="[Electrical_Consumption].[Date (Year)]" caption="Date (Year)" attribute="1" defaultMemberUniqueName="[Electrical_Consumption].[Date (Year)].[All]" allUniqueName="[Electrical_Consumption].[Date (Year)].[All]" dimensionUniqueName="[Electrical_Consumption]" displayFolder="" count="0" memberValueDatatype="130" unbalanced="0"/>
    <cacheHierarchy uniqueName="[Electrical_Consumption].[Date (Quarter)]" caption="Date (Quarter)" attribute="1" defaultMemberUniqueName="[Electrical_Consumption].[Date (Quarter)].[All]" allUniqueName="[Electrical_Consumption].[Date (Quarter)].[All]" dimensionUniqueName="[Electrical_Consumption]" displayFolder="" count="0" memberValueDatatype="130" unbalanced="0"/>
    <cacheHierarchy uniqueName="[Electrical_Consumption].[Date (Month)]" caption="Date (Month)" attribute="1" defaultMemberUniqueName="[Electrical_Consumption].[Date (Month)].[All]" allUniqueName="[Electrical_Consumption].[Date (Month)].[All]" dimensionUniqueName="[Electrical_Consumption]" displayFolder="" count="0" memberValueDatatype="130" unbalanced="0"/>
    <cacheHierarchy uniqueName="[Electrical_Consumption_pviot].[Date]" caption="Date" attribute="1" time="1" defaultMemberUniqueName="[Electrical_Consumption_pviot].[Date].[All]" allUniqueName="[Electrical_Consumption_pviot].[Date].[All]" dimensionUniqueName="[Electrical_Consumption_pviot]" displayFolder="" count="0" memberValueDatatype="7" unbalanced="0"/>
    <cacheHierarchy uniqueName="[Electrical_Consumption_pviot].[Indiator]" caption="Indiator" attribute="1" defaultMemberUniqueName="[Electrical_Consumption_pviot].[Indiator].[All]" allUniqueName="[Electrical_Consumption_pviot].[Indiator].[All]" dimensionUniqueName="[Electrical_Consumption_pviot]" displayFolder="" count="2" memberValueDatatype="130" unbalanced="0"/>
    <cacheHierarchy uniqueName="[Electrical_Consumption_pviot].[Value]" caption="Value" attribute="1" defaultMemberUniqueName="[Electrical_Consumption_pviot].[Value].[All]" allUniqueName="[Electrical_Consumption_pviot].[Value].[All]" dimensionUniqueName="[Electrical_Consumption_pviot]" displayFolder="" count="0" memberValueDatatype="5" unbalanced="0"/>
    <cacheHierarchy uniqueName="[Electrical_Consumption_pviot].[Type]" caption="Type" attribute="1" defaultMemberUniqueName="[Electrical_Consumption_pviot].[Type].[All]" allUniqueName="[Electrical_Consumption_pviot].[Type].[All]" dimensionUniqueName="[Electrical_Consumption_pviot]" displayFolder="" count="2" memberValueDatatype="130" unbalanced="0"/>
    <cacheHierarchy uniqueName="[Electrical_Consumption_pviot].[Date (Year)]" caption="Date (Year)" attribute="1" defaultMemberUniqueName="[Electrical_Consumption_pviot].[Date (Year)].[All]" allUniqueName="[Electrical_Consumption_pviot].[Date (Year)].[All]" dimensionUniqueName="[Electrical_Consumption_pviot]" displayFolder="" count="0" memberValueDatatype="130" unbalanced="0"/>
    <cacheHierarchy uniqueName="[Electrical_Consumption_pviot].[Date (Quarter)]" caption="Date (Quarter)" attribute="1" defaultMemberUniqueName="[Electrical_Consumption_pviot].[Date (Quarter)].[All]" allUniqueName="[Electrical_Consumption_pviot].[Date (Quarter)].[All]" dimensionUniqueName="[Electrical_Consumption_pviot]" displayFolder="" count="0" memberValueDatatype="130" unbalanced="0"/>
    <cacheHierarchy uniqueName="[Electrical_Consumption_pviot].[Date (Month)]" caption="Date (Month)" attribute="1" defaultMemberUniqueName="[Electrical_Consumption_pviot].[Date (Month)].[All]" allUniqueName="[Electrical_Consumption_pviot].[Date (Month)].[All]" dimensionUniqueName="[Electrical_Consumption_pviot]" displayFolder="" count="0" memberValueDatatype="130" unbalanced="0"/>
    <cacheHierarchy uniqueName="[Indicator].[Indicator]" caption="Indicator" attribute="1" defaultMemberUniqueName="[Indicator].[Indicator].[All]" allUniqueName="[Indicator].[Indicator].[All]" dimensionUniqueName="[Indicator]" displayFolder="" count="0" memberValueDatatype="130" unbalanced="0"/>
    <cacheHierarchy uniqueName="[Indicator].[Type]" caption="Type" attribute="1" defaultMemberUniqueName="[Indicator].[Type].[All]" allUniqueName="[Indicator].[Type].[All]" dimensionUniqueName="[Indicator]" displayFolder="" count="0" memberValueDatatype="130" unbalanced="0"/>
    <cacheHierarchy uniqueName="[Electrical_Consumption].[Date (Month Index)]" caption="Date (Month Index)" attribute="1" defaultMemberUniqueName="[Electrical_Consumption].[Date (Month Index)].[All]" allUniqueName="[Electrical_Consumption].[Date (Month Index)].[All]" dimensionUniqueName="[Electrical_Consumption]" displayFolder="" count="0" memberValueDatatype="20" unbalanced="0" hidden="1"/>
    <cacheHierarchy uniqueName="[Electrical_Consumption_pviot].[Date (Month Index)]" caption="Date (Month Index)" attribute="1" defaultMemberUniqueName="[Electrical_Consumption_pviot].[Date (Month Index)].[All]" allUniqueName="[Electrical_Consumption_pviot].[Date (Month Index)].[All]" dimensionUniqueName="[Electrical_Consumption_pviot]" displayFolder="" count="0" memberValueDatatype="20" unbalanced="0" hidden="1"/>
    <cacheHierarchy uniqueName="[Measures].[__XL_Count Electrical_Consumption]" caption="__XL_Count Electrical_Consumption" measure="1" displayFolder="" measureGroup="Electrical_Consumption" count="0" hidden="1"/>
    <cacheHierarchy uniqueName="[Measures].[__XL_Count Indicator]" caption="__XL_Count Indicator" measure="1" displayFolder="" measureGroup="Indicator" count="0" hidden="1"/>
    <cacheHierarchy uniqueName="[Measures].[__XL_Count Electrical_Consumption_pviot]" caption="__XL_Count Electrical_Consumption_pviot" measure="1" displayFolder="" measureGroup="Electrical_Consumption_pviot" count="0" hidden="1"/>
    <cacheHierarchy uniqueName="[Measures].[__No measures defined]" caption="__No measures defined" measure="1" displayFolder="" count="0" hidden="1"/>
    <cacheHierarchy uniqueName="[Measures].[Sum of Qté journalière noix brutes (Mt/jour)]" caption="Sum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Average of Qté journalière noix brutes (Mt/jour)]" caption="Average of Qté journalière noix brutes (Mt/jour)" measure="1" displayFolder="" measureGroup="Electrical_Consumption" count="0" hidden="1">
      <extLst>
        <ext xmlns:x15="http://schemas.microsoft.com/office/spreadsheetml/2010/11/main" uri="{B97F6D7D-B522-45F9-BDA1-12C45D357490}">
          <x15:cacheHierarchy aggregatedColumn="3"/>
        </ext>
      </extLst>
    </cacheHierarchy>
    <cacheHierarchy uniqueName="[Measures].[Sum of Montant él_variable (FCFA)]" caption="Sum of Montant él_variable (FCFA)" measure="1" displayFolder="" measureGroup="Electrical_Consumption" count="0" hidden="1">
      <extLst>
        <ext xmlns:x15="http://schemas.microsoft.com/office/spreadsheetml/2010/11/main" uri="{B97F6D7D-B522-45F9-BDA1-12C45D357490}">
          <x15:cacheHierarchy aggregatedColumn="6"/>
        </ext>
      </extLst>
    </cacheHierarchy>
    <cacheHierarchy uniqueName="[Measures].[Sum of FCFA/kg RCN]" caption="Sum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FCFA/kg d'amande]" caption="Sum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Sum of % du prix de vente]" caption="Sum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 du prix de vente]" caption="Average of % du prix de vente" measure="1" displayFolder="" measureGroup="Electrical_Consumption" count="0" hidden="1">
      <extLst>
        <ext xmlns:x15="http://schemas.microsoft.com/office/spreadsheetml/2010/11/main" uri="{B97F6D7D-B522-45F9-BDA1-12C45D357490}">
          <x15:cacheHierarchy aggregatedColumn="9"/>
        </ext>
      </extLst>
    </cacheHierarchy>
    <cacheHierarchy uniqueName="[Measures].[Average of FCFA/kg d'amande]" caption="Average of FCFA/kg d'amande" measure="1" displayFolder="" measureGroup="Electrical_Consumption" count="0" hidden="1">
      <extLst>
        <ext xmlns:x15="http://schemas.microsoft.com/office/spreadsheetml/2010/11/main" uri="{B97F6D7D-B522-45F9-BDA1-12C45D357490}">
          <x15:cacheHierarchy aggregatedColumn="8"/>
        </ext>
      </extLst>
    </cacheHierarchy>
    <cacheHierarchy uniqueName="[Measures].[Average of FCFA/kg RCN]" caption="Average of FCFA/kg RCN" measure="1" displayFolder="" measureGroup="Electrical_Consumption" count="0" hidden="1">
      <extLst>
        <ext xmlns:x15="http://schemas.microsoft.com/office/spreadsheetml/2010/11/main" uri="{B97F6D7D-B522-45F9-BDA1-12C45D357490}">
          <x15:cacheHierarchy aggregatedColumn="7"/>
        </ext>
      </extLst>
    </cacheHierarchy>
    <cacheHierarchy uniqueName="[Measures].[Sum of Value]" caption="Sum of Value" measure="1" displayFolder="" measureGroup="Electrical_Consumption_pviot" count="0" hidden="1">
      <extLst>
        <ext xmlns:x15="http://schemas.microsoft.com/office/spreadsheetml/2010/11/main" uri="{B97F6D7D-B522-45F9-BDA1-12C45D357490}">
          <x15:cacheHierarchy aggregatedColumn="15"/>
        </ext>
      </extLst>
    </cacheHierarchy>
    <cacheHierarchy uniqueName="[Measures].[Average of Value]" caption="Average of Value" measure="1" displayFolder="" measureGroup="Electrical_Consumption_pviot" count="0" hidden="1">
      <extLst>
        <ext xmlns:x15="http://schemas.microsoft.com/office/spreadsheetml/2010/11/main" uri="{B97F6D7D-B522-45F9-BDA1-12C45D357490}">
          <x15:cacheHierarchy aggregatedColumn="15"/>
        </ext>
      </extLst>
    </cacheHierarchy>
  </cacheHierarchies>
  <kpis count="0"/>
  <extLst>
    <ext xmlns:x14="http://schemas.microsoft.com/office/spreadsheetml/2009/9/main" uri="{725AE2AE-9491-48be-B2B4-4EB974FC3084}">
      <x14:pivotCacheDefinition slicerData="1" pivotCacheId="20031283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5BD6702-2A99-41CD-81A4-0A972B0B053B}" name="PivotTable2" cacheId="6" applyNumberFormats="0" applyBorderFormats="0" applyFontFormats="0" applyPatternFormats="0" applyAlignmentFormats="0" applyWidthHeightFormats="1" dataCaption="Values" updatedVersion="8" minRefreshableVersion="3" itemPrintTitles="1" createdVersion="8" indent="0" compact="0" outline="1" outlineData="1" compactData="0" multipleFieldFilters="0" chartFormat="6">
  <location ref="B29:F29" firstHeaderRow="0" firstDataRow="1" firstDataCol="3" rowPageCount="1" colPageCount="1"/>
  <pivotFields count="7">
    <pivotField axis="axisRow" compact="0" allDrilled="1" showAll="0" dataSourceSort="1">
      <items count="4">
        <item x="0" e="0"/>
        <item x="1" e="0"/>
        <item x="2" e="0"/>
        <item t="default"/>
      </items>
    </pivotField>
    <pivotField axis="axisRow" compact="0" allDrilled="1" showAll="0" dataSourceSort="1">
      <items count="4">
        <item x="0" e="0"/>
        <item x="1" e="0"/>
        <item x="2" e="0"/>
        <item t="default"/>
      </items>
    </pivotField>
    <pivotField axis="axisRow" compact="0" allDrilled="1" showAll="0" dataSourceSort="1">
      <items count="5">
        <item x="0" e="0"/>
        <item x="1" e="0"/>
        <item x="2" e="0"/>
        <item x="3" e="0"/>
        <item t="default"/>
      </items>
    </pivotField>
    <pivotField dataField="1" compact="0" showAll="0"/>
    <pivotField axis="axisPage" compact="0" allDrilled="1" showAll="0" dataSourceSort="1" defaultAttributeDrillState="1">
      <items count="1">
        <item t="default"/>
      </items>
    </pivotField>
    <pivotField compact="0" allDrilled="1" showAll="0" dataSourceSort="1" defaultAttributeDrillState="1"/>
    <pivotField dataField="1" compact="0" showAll="0"/>
  </pivotFields>
  <rowFields count="3">
    <field x="2"/>
    <field x="1"/>
    <field x="0"/>
  </rowFields>
  <colFields count="1">
    <field x="-2"/>
  </colFields>
  <colItems count="2">
    <i>
      <x/>
    </i>
    <i i="1">
      <x v="1"/>
    </i>
  </colItems>
  <pageFields count="1">
    <pageField fld="4" hier="14" name="[Electrical_Consumption_pviot].[Indiator].[All]" cap="All"/>
  </pageFields>
  <dataFields count="2">
    <dataField name="total" fld="3" baseField="0" baseItem="0" numFmtId="3"/>
    <dataField name="Moyenne" fld="6" subtotal="average" baseField="2" baseItem="0" numFmtId="3"/>
  </dataFields>
  <chartFormats count="4">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1"/>
          </reference>
        </references>
      </pivotArea>
    </chartFormat>
  </chartFormats>
  <pivotHierarchies count="3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pivotHierarchy dragToData="1" caption="Moyenne"/>
  </pivotHierarchies>
  <pivotTableStyleInfo name="PivotStyleLight17" showRowHeaders="1" showColHeaders="1" showRowStripes="0" showColStripes="0" showLastColumn="1"/>
  <rowHierarchiesUsage count="3">
    <rowHierarchyUsage hierarchyUsage="17"/>
    <rowHierarchyUsage hierarchyUsage="18"/>
    <rowHierarchyUsage hierarchyUsage="1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lectrical_Consumption_pviot]"/>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0C8C945-38EE-4A0A-AC6D-21F3490E453B}" name="PivotTable3" cacheId="5" applyNumberFormats="0" applyBorderFormats="0" applyFontFormats="0" applyPatternFormats="0" applyAlignmentFormats="0" applyWidthHeightFormats="1" dataCaption="Values" updatedVersion="8" minRefreshableVersion="3" itemPrintTitles="1" createdVersion="8" indent="0" compact="0" outline="1" outlineData="1" compactData="0" multipleFieldFilters="0" chartFormat="5">
  <location ref="L29:O29" firstHeaderRow="1" firstDataRow="1" firstDataCol="3" rowPageCount="1" colPageCount="1"/>
  <pivotFields count="6">
    <pivotField axis="axisRow" compact="0" allDrilled="1" showAll="0" dataSourceSort="1">
      <items count="4">
        <item x="0" e="0"/>
        <item x="1" e="0"/>
        <item x="2" e="0"/>
        <item t="default"/>
      </items>
    </pivotField>
    <pivotField axis="axisRow" compact="0" allDrilled="1" showAll="0" dataSourceSort="1">
      <items count="5">
        <item x="0" e="0"/>
        <item x="1" e="0"/>
        <item x="2" e="0"/>
        <item x="3" e="0"/>
        <item t="default"/>
      </items>
    </pivotField>
    <pivotField axis="axisRow" compact="0" allDrilled="1" showAll="0" dataSourceSort="1">
      <items count="5">
        <item x="0"/>
        <item x="1"/>
        <item x="2"/>
        <item x="3"/>
        <item t="default"/>
      </items>
    </pivotField>
    <pivotField axis="axisPage" compact="0" allDrilled="1" showAll="0" dataSourceSort="1" defaultAttributeDrillState="1">
      <items count="1">
        <item t="default"/>
      </items>
    </pivotField>
    <pivotField compact="0" allDrilled="1" showAll="0" dataSourceSort="1" defaultAttributeDrillState="1"/>
    <pivotField dataField="1" compact="0" showAll="0"/>
  </pivotFields>
  <rowFields count="3">
    <field x="2"/>
    <field x="1"/>
    <field x="0"/>
  </rowFields>
  <pageFields count="1">
    <pageField fld="3" hier="14" name="[Electrical_Consumption_pviot].[Indiator].[All]" cap="All"/>
  </pageFields>
  <dataFields count="1">
    <dataField name="Moyenne" fld="5" subtotal="average" baseField="2" baseItem="0" numFmtId="169"/>
  </dataFields>
  <chartFormats count="2">
    <chartFormat chart="1"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0"/>
          </reference>
        </references>
      </pivotArea>
    </chartFormat>
  </chartFormats>
  <pivotHierarchies count="3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Moyenne"/>
  </pivotHierarchies>
  <pivotTableStyleInfo name="PivotStyleLight17" showRowHeaders="1" showColHeaders="1" showRowStripes="0" showColStripes="0" showLastColumn="1"/>
  <rowHierarchiesUsage count="3">
    <rowHierarchyUsage hierarchyUsage="17"/>
    <rowHierarchyUsage hierarchyUsage="18"/>
    <rowHierarchyUsage hierarchyUsage="1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lectrical_Consumption_pviot]"/>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B21139B-5697-4FBA-B5BD-DFED8555140D}" name="PivotTable1" cacheId="7" applyNumberFormats="0" applyBorderFormats="0" applyFontFormats="0" applyPatternFormats="0" applyAlignmentFormats="0" applyWidthHeightFormats="1" dataCaption="Values" updatedVersion="8" minRefreshableVersion="3" subtotalHiddenItems="1" itemPrintTitles="1" createdVersion="8" indent="0" compact="0" outline="1" outlineData="1" compactData="0" multipleFieldFilters="0">
  <location ref="V29:AC29" firstHeaderRow="0" firstDataRow="1" firstDataCol="3"/>
  <pivotFields count="8">
    <pivotField axis="axisRow" compact="0" allDrilled="1" showAll="0" dataSourceSort="1">
      <items count="4">
        <item x="0" e="0"/>
        <item x="1" e="0"/>
        <item x="2" e="0"/>
        <item t="default"/>
      </items>
    </pivotField>
    <pivotField axis="axisRow" compact="0" allDrilled="1" showAll="0" dataSourceSort="1">
      <items count="5">
        <item x="0"/>
        <item x="1" e="0"/>
        <item x="2" e="0"/>
        <item x="3" e="0"/>
        <item t="default"/>
      </items>
    </pivotField>
    <pivotField axis="axisRow" compact="0" allDrilled="1" showAll="0" dataSourceSort="1">
      <items count="5">
        <item x="0" e="0"/>
        <item x="1" e="0"/>
        <item x="2" e="0"/>
        <item x="3" e="0"/>
        <item t="default"/>
      </items>
    </pivotField>
    <pivotField dataField="1" compact="0" showAll="0"/>
    <pivotField dataField="1" compact="0" showAll="0"/>
    <pivotField dataField="1" compact="0" showAll="0"/>
    <pivotField dataField="1" compact="0" showAll="0"/>
    <pivotField dataField="1" compact="0" showAll="0"/>
  </pivotFields>
  <rowFields count="3">
    <field x="2"/>
    <field x="1"/>
    <field x="0"/>
  </rowFields>
  <colFields count="1">
    <field x="-2"/>
  </colFields>
  <colItems count="5">
    <i>
      <x/>
    </i>
    <i i="1">
      <x v="1"/>
    </i>
    <i i="2">
      <x v="2"/>
    </i>
    <i i="3">
      <x v="3"/>
    </i>
    <i i="4">
      <x v="4"/>
    </i>
  </colItems>
  <dataFields count="5">
    <dataField name="Average of Qté journalière noix brutes (Mt/jour)" fld="3" subtotal="average" baseField="2" baseItem="0" numFmtId="3"/>
    <dataField name="Sum of Montant él_variable (FCFA)" fld="4" baseField="0" baseItem="0" numFmtId="3"/>
    <dataField name="Average of FCFA/kg RCN" fld="7" subtotal="average" baseField="1" baseItem="2" numFmtId="1"/>
    <dataField name="Average of FCFA/kg d'amande" fld="6" subtotal="average" baseField="1" baseItem="2" numFmtId="1"/>
    <dataField name="Average of % du prix de vente" fld="5" subtotal="average" baseField="1" baseItem="2" numFmtId="168"/>
  </dataFields>
  <pivotHierarchies count="3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caption="Average of Qté journalière noix brutes (Mt/jour)"/>
    <pivotHierarchy dragToData="1"/>
    <pivotHierarchy dragToData="1"/>
    <pivotHierarchy dragToData="1"/>
    <pivotHierarchy dragToData="1"/>
    <pivotHierarchy dragToData="1" caption="Average of % du prix de vente"/>
    <pivotHierarchy dragToData="1" caption="Average of FCFA/kg d'amande"/>
    <pivotHierarchy dragToData="1" caption="Average of FCFA/kg RCN"/>
    <pivotHierarchy dragToData="1"/>
    <pivotHierarchy dragToData="1"/>
  </pivotHierarchies>
  <pivotTableStyleInfo name="PivotStyleLight17" showRowHeaders="1" showColHeaders="1" showRowStripes="0" showColStripes="0" showLastColumn="1"/>
  <rowHierarchiesUsage count="3">
    <rowHierarchyUsage hierarchyUsage="10"/>
    <rowHierarchyUsage hierarchyUsage="1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lectrical_Consumption]"/>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11" xr10:uid="{03952B5E-13CF-42CB-B548-814506428861}" sourceName="[Electrical_Consumption_pviot].[Type]">
  <pivotTables>
    <pivotTable tabId="10" name="PivotTable3"/>
  </pivotTables>
  <data>
    <olap pivotCacheId="1488508560">
      <levels count="2">
        <level uniqueName="[Electrical_Consumption_pviot].[Type].[(All)]" sourceCaption="(All)" count="0"/>
        <level uniqueName="[Electrical_Consumption_pviot].[Type].[Type]" sourceCaption="Type" count="0"/>
      </levels>
      <selections count="1">
        <selection n="[Electrical_Consumption_pviot].[Typ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2" xr10:uid="{181A35D2-EE2E-4B77-B81D-184866506EE0}" sourceName="[Electrical_Consumption_pviot].[Type]">
  <pivotTables>
    <pivotTable tabId="10" name="PivotTable2"/>
  </pivotTables>
  <data>
    <olap pivotCacheId="200312836">
      <levels count="2">
        <level uniqueName="[Electrical_Consumption_pviot].[Type].[(All)]" sourceCaption="(All)" count="0"/>
        <level uniqueName="[Electrical_Consumption_pviot].[Type].[Type]" sourceCaption="Type" count="0"/>
      </levels>
      <selections count="1">
        <selection n="[Electrical_Consumption_pviot].[Type].[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ator11" xr10:uid="{2D93C688-1B02-49AE-856A-9691FEA741B9}" sourceName="[Electrical_Consumption_pviot].[Indiator]">
  <pivotTables>
    <pivotTable tabId="10" name="PivotTable3"/>
  </pivotTables>
  <data>
    <olap pivotCacheId="1488508560">
      <levels count="2">
        <level uniqueName="[Electrical_Consumption_pviot].[Indiator].[(All)]" sourceCaption="(All)" count="0"/>
        <level uniqueName="[Electrical_Consumption_pviot].[Indiator].[Indiator]" sourceCaption="Indiator" count="0"/>
      </levels>
      <selections count="1">
        <selection n="[Electrical_Consumption_pviot].[Indiator].[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ator2" xr10:uid="{1F90FFDA-E485-401A-B952-E52A08A3B58F}" sourceName="[Electrical_Consumption_pviot].[Indiator]">
  <pivotTables>
    <pivotTable tabId="10" name="PivotTable2"/>
  </pivotTables>
  <data>
    <olap pivotCacheId="200312836">
      <levels count="2">
        <level uniqueName="[Electrical_Consumption_pviot].[Indiator].[(All)]" sourceCaption="(All)" count="0"/>
        <level uniqueName="[Electrical_Consumption_pviot].[Indiator].[Indiator]" sourceCaption="Indiator" count="0"/>
      </levels>
      <selections count="1">
        <selection n="[Electrical_Consumption_pviot].[Indiator].[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2" xr10:uid="{F9A3915A-3F20-4A57-8A4C-26FA697FBBF2}" cache="Slicer_Type11" caption="Type" level="1" rowHeight="241300"/>
  <slicer name="Type 3" xr10:uid="{76458267-C690-4038-9B5A-40BB2D0312C9}" cache="Slicer_Type2" caption="Type" level="1" rowHeight="241300"/>
  <slicer name="Indiator 2" xr10:uid="{EE942596-A335-407D-BEC4-43417BA3AF77}" cache="Slicer_Indiator11" caption="Indiator" columnCount="2" showCaption="0" level="1" style="SlicerStyleLight2" rowHeight="241300"/>
  <slicer name="Indiator 3" xr10:uid="{793A3DA8-1B5C-475D-A581-974804199D09}" cache="Slicer_Indiator2" caption="Indiator" columnCount="2" showCaption="0" level="1" style="SlicerStyleLigh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7EE18A-6237-4CBD-935B-8461ABFB3920}" name="Table1" displayName="Table1" ref="A5:L65" totalsRowShown="0" headerRowDxfId="15" dataDxfId="13" headerRowBorderDxfId="14" tableBorderDxfId="12" headerRowCellStyle="Comma 2">
  <autoFilter ref="A5:L65" xr:uid="{EF7EE18A-6237-4CBD-935B-8461ABFB3920}"/>
  <tableColumns count="12">
    <tableColumn id="1" xr3:uid="{503A2265-6958-4FD3-AC46-357F182E69BE}" name="Année" dataDxfId="11"/>
    <tableColumn id="12" xr3:uid="{379F8913-E549-433F-929B-C9BF329056B6}" name="No_Mois" dataDxfId="10"/>
    <tableColumn id="2" xr3:uid="{4DC2034F-4E4D-4810-A19C-ED548005D6B5}" name="Mois" dataDxfId="9"/>
    <tableColumn id="3" xr3:uid="{D9DAAD81-1B47-4242-8EE7-DC9DDAFA06BC}" name="Qté mensuelle noix brutes (Mt)" dataDxfId="8" dataCellStyle="Comma 2"/>
    <tableColumn id="4" xr3:uid="{989692A2-083E-4841-A9BB-5D42796D58BF}" name="Nb de jour de travail" dataDxfId="7" dataCellStyle="Comma 2"/>
    <tableColumn id="5" xr3:uid="{6E4A6BE8-EE30-4198-8A43-C492A2E88482}" name="Qté journalière noix brutes (Mt/jour)" dataDxfId="6" dataCellStyle="Comma">
      <calculatedColumnFormula>IFERROR(D6/E6,"")</calculatedColumnFormula>
    </tableColumn>
    <tableColumn id="6" xr3:uid="{52F0BB6F-5EF3-4CD4-B530-2E702734A185}" name="Consommation (m3)" dataDxfId="5"/>
    <tableColumn id="7" xr3:uid="{83DF59AB-5AD1-474A-8B70-970DFF0C390C}" name="Consommation (m3/Mt)" dataDxfId="4">
      <calculatedColumnFormula>+IFERROR(G6/D6,"")</calculatedColumnFormula>
    </tableColumn>
    <tableColumn id="8" xr3:uid="{67D04239-450E-4967-BD74-6BC7526EE0E9}" name="Montant eau (FCFA)" dataDxfId="3" dataCellStyle="Comma 2"/>
    <tableColumn id="9" xr3:uid="{8BA0E749-C88A-4E62-9707-3DE72C6AE504}" name="FCFA/kg RCN" dataDxfId="2">
      <calculatedColumnFormula>IFERROR(I6/D6/1000,"")</calculatedColumnFormula>
    </tableColumn>
    <tableColumn id="10" xr3:uid="{3AD4B584-BE57-4E09-9F30-970D874608CA}" name="FCFA/kg d'amande" dataDxfId="1" dataCellStyle="Comma 2">
      <calculatedColumnFormula>IFERROR(J6/$L$1,"")</calculatedColumnFormula>
    </tableColumn>
    <tableColumn id="11" xr3:uid="{5EB5E64A-8A1F-4403-9AC5-8D65511176A6}" name="% du prix de vente" dataDxfId="0" dataCellStyle="Percent">
      <calculatedColumnFormula>+IFERROR(K6/L$4,"")</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CE48-8AF9-4D68-8555-BF0AAD203394}">
  <sheetPr>
    <tabColor rgb="FF00B0F0"/>
    <pageSetUpPr fitToPage="1"/>
  </sheetPr>
  <dimension ref="A1:M214"/>
  <sheetViews>
    <sheetView showGridLines="0" tabSelected="1" zoomScaleNormal="100" workbookViewId="0">
      <pane ySplit="1" topLeftCell="A2" activePane="bottomLeft" state="frozen"/>
      <selection pane="bottomLeft" activeCell="A4" sqref="A4"/>
    </sheetView>
  </sheetViews>
  <sheetFormatPr defaultColWidth="9.15234375" defaultRowHeight="14.6" x14ac:dyDescent="0.4"/>
  <cols>
    <col min="1" max="1" width="8.4609375" style="35" bestFit="1" customWidth="1"/>
    <col min="2" max="2" width="9.15234375" style="35"/>
    <col min="3" max="3" width="12.4609375" style="35" bestFit="1" customWidth="1"/>
    <col min="4" max="4" width="29.921875" style="37" customWidth="1"/>
    <col min="5" max="5" width="20.84375" style="37" customWidth="1"/>
    <col min="6" max="6" width="34.84375" style="35" customWidth="1"/>
    <col min="7" max="7" width="22.15234375" style="35" customWidth="1"/>
    <col min="8" max="8" width="25.4609375" style="35" customWidth="1"/>
    <col min="9" max="9" width="30.3828125" style="35" bestFit="1" customWidth="1"/>
    <col min="10" max="10" width="21.15234375" style="35" bestFit="1" customWidth="1"/>
    <col min="11" max="11" width="26.15234375" style="35" bestFit="1" customWidth="1"/>
    <col min="12" max="12" width="26" style="35" bestFit="1" customWidth="1"/>
    <col min="13" max="16" width="9.15234375" style="35"/>
    <col min="17" max="17" width="11.84375" style="35" bestFit="1" customWidth="1"/>
    <col min="18" max="18" width="16" style="35" bestFit="1" customWidth="1"/>
    <col min="19" max="24" width="9.15234375" style="35"/>
    <col min="25" max="25" width="13.4609375" style="35" customWidth="1"/>
    <col min="26" max="26" width="9.15234375" style="35"/>
    <col min="27" max="27" width="12.53515625" style="35" bestFit="1" customWidth="1"/>
    <col min="28" max="28" width="15.53515625" style="35" bestFit="1" customWidth="1"/>
    <col min="29" max="29" width="14.53515625" style="35" bestFit="1" customWidth="1"/>
    <col min="30" max="30" width="42" style="35" bestFit="1" customWidth="1"/>
    <col min="31" max="31" width="25.921875" style="35" bestFit="1" customWidth="1"/>
    <col min="32" max="32" width="32.3828125" style="35" bestFit="1" customWidth="1"/>
    <col min="33" max="33" width="30.3828125" style="35" bestFit="1" customWidth="1"/>
    <col min="34" max="34" width="21.15234375" style="35" bestFit="1" customWidth="1"/>
    <col min="35" max="35" width="26.15234375" style="35" bestFit="1" customWidth="1"/>
    <col min="36" max="36" width="26" style="35" bestFit="1" customWidth="1"/>
    <col min="37" max="16384" width="9.15234375" style="35"/>
  </cols>
  <sheetData>
    <row r="1" spans="1:13" ht="15" thickBot="1" x14ac:dyDescent="0.45">
      <c r="C1" s="36" t="s">
        <v>41</v>
      </c>
      <c r="F1" s="37" t="s">
        <v>28</v>
      </c>
      <c r="G1" s="4"/>
      <c r="H1" s="5"/>
      <c r="I1" s="37"/>
      <c r="K1" s="35" t="s">
        <v>19</v>
      </c>
      <c r="L1" s="6">
        <v>0.2</v>
      </c>
    </row>
    <row r="2" spans="1:13" x14ac:dyDescent="0.4">
      <c r="C2" s="37"/>
      <c r="F2" s="37"/>
      <c r="G2" s="37"/>
      <c r="H2" s="37"/>
      <c r="I2" s="37"/>
      <c r="K2" s="35" t="s">
        <v>20</v>
      </c>
      <c r="L2" s="7">
        <v>3</v>
      </c>
      <c r="M2" s="35" t="s">
        <v>1</v>
      </c>
    </row>
    <row r="3" spans="1:13" x14ac:dyDescent="0.4">
      <c r="A3" s="3">
        <v>2023</v>
      </c>
      <c r="B3" s="36" t="s">
        <v>27</v>
      </c>
      <c r="F3" s="37"/>
      <c r="G3" s="37"/>
      <c r="H3" s="37"/>
      <c r="I3" s="37"/>
      <c r="K3" s="35" t="s">
        <v>21</v>
      </c>
      <c r="L3" s="8">
        <v>1.0900000000000001</v>
      </c>
      <c r="M3" s="35" t="s">
        <v>22</v>
      </c>
    </row>
    <row r="4" spans="1:13" x14ac:dyDescent="0.4">
      <c r="C4" s="37"/>
      <c r="F4" s="37"/>
      <c r="G4" s="37"/>
      <c r="H4" s="37"/>
      <c r="I4" s="37"/>
      <c r="K4" s="35" t="s">
        <v>20</v>
      </c>
      <c r="L4" s="38">
        <f>+IFERROR(L2/0.454/$L$3*655.957,"")</f>
        <v>3976.6216707755725</v>
      </c>
      <c r="M4" s="35" t="s">
        <v>0</v>
      </c>
    </row>
    <row r="5" spans="1:13" s="44" customFormat="1" ht="15" thickBot="1" x14ac:dyDescent="0.45">
      <c r="A5" s="39" t="s">
        <v>24</v>
      </c>
      <c r="B5" s="39" t="s">
        <v>29</v>
      </c>
      <c r="C5" s="40" t="s">
        <v>2</v>
      </c>
      <c r="D5" s="41" t="s">
        <v>26</v>
      </c>
      <c r="E5" s="41" t="s">
        <v>23</v>
      </c>
      <c r="F5" s="41" t="s">
        <v>25</v>
      </c>
      <c r="G5" s="42" t="s">
        <v>42</v>
      </c>
      <c r="H5" s="41" t="s">
        <v>43</v>
      </c>
      <c r="I5" s="41" t="s">
        <v>45</v>
      </c>
      <c r="J5" s="41" t="s">
        <v>3</v>
      </c>
      <c r="K5" s="41" t="s">
        <v>4</v>
      </c>
      <c r="L5" s="43" t="s">
        <v>18</v>
      </c>
    </row>
    <row r="6" spans="1:13" s="51" customFormat="1" x14ac:dyDescent="0.4">
      <c r="A6" s="45">
        <f>+A3</f>
        <v>2023</v>
      </c>
      <c r="B6" s="45">
        <v>1</v>
      </c>
      <c r="C6" s="46" t="s">
        <v>5</v>
      </c>
      <c r="D6" s="9"/>
      <c r="E6" s="10"/>
      <c r="F6" s="47" t="str">
        <f>IFERROR(D6/E6,"")</f>
        <v/>
      </c>
      <c r="G6" s="29"/>
      <c r="H6" s="48" t="str">
        <f t="shared" ref="H6:H66" si="0">+IFERROR(G6/D6,"")</f>
        <v/>
      </c>
      <c r="I6" s="25"/>
      <c r="J6" s="48" t="str">
        <f t="shared" ref="J6:J66" si="1">IFERROR(I6/D6/1000,"")</f>
        <v/>
      </c>
      <c r="K6" s="49" t="str">
        <f>IFERROR(J6/$L$1,"")</f>
        <v/>
      </c>
      <c r="L6" s="50" t="str">
        <f>+IFERROR(K6/L$4,"")</f>
        <v/>
      </c>
    </row>
    <row r="7" spans="1:13" x14ac:dyDescent="0.4">
      <c r="A7" s="45">
        <f>+A6</f>
        <v>2023</v>
      </c>
      <c r="B7" s="45">
        <v>2</v>
      </c>
      <c r="C7" s="46" t="s">
        <v>6</v>
      </c>
      <c r="D7" s="11"/>
      <c r="E7" s="10"/>
      <c r="F7" s="47" t="str">
        <f t="shared" ref="F7:F66" si="2">IFERROR(D7/E7,"")</f>
        <v/>
      </c>
      <c r="G7" s="29"/>
      <c r="H7" s="48" t="str">
        <f t="shared" si="0"/>
        <v/>
      </c>
      <c r="I7" s="26"/>
      <c r="J7" s="48" t="str">
        <f t="shared" si="1"/>
        <v/>
      </c>
      <c r="K7" s="49" t="str">
        <f t="shared" ref="K7:K66" si="3">IFERROR(J7/$L$1,"")</f>
        <v/>
      </c>
      <c r="L7" s="50" t="str">
        <f t="shared" ref="L7:L66" si="4">+IFERROR(K7/L$4,"")</f>
        <v/>
      </c>
    </row>
    <row r="8" spans="1:13" x14ac:dyDescent="0.4">
      <c r="A8" s="45">
        <f t="shared" ref="A8:A17" si="5">+A7</f>
        <v>2023</v>
      </c>
      <c r="B8" s="45">
        <v>3</v>
      </c>
      <c r="C8" s="46" t="s">
        <v>7</v>
      </c>
      <c r="D8" s="11"/>
      <c r="E8" s="10"/>
      <c r="F8" s="47" t="str">
        <f t="shared" si="2"/>
        <v/>
      </c>
      <c r="G8" s="29"/>
      <c r="H8" s="48" t="str">
        <f t="shared" si="0"/>
        <v/>
      </c>
      <c r="I8" s="26"/>
      <c r="J8" s="48" t="str">
        <f t="shared" si="1"/>
        <v/>
      </c>
      <c r="K8" s="49" t="str">
        <f t="shared" si="3"/>
        <v/>
      </c>
      <c r="L8" s="50" t="str">
        <f t="shared" si="4"/>
        <v/>
      </c>
    </row>
    <row r="9" spans="1:13" x14ac:dyDescent="0.4">
      <c r="A9" s="45">
        <f t="shared" si="5"/>
        <v>2023</v>
      </c>
      <c r="B9" s="45">
        <v>4</v>
      </c>
      <c r="C9" s="46" t="s">
        <v>8</v>
      </c>
      <c r="D9" s="11"/>
      <c r="E9" s="10"/>
      <c r="F9" s="47" t="str">
        <f t="shared" si="2"/>
        <v/>
      </c>
      <c r="G9" s="29"/>
      <c r="H9" s="48" t="str">
        <f t="shared" si="0"/>
        <v/>
      </c>
      <c r="I9" s="26"/>
      <c r="J9" s="48" t="str">
        <f t="shared" si="1"/>
        <v/>
      </c>
      <c r="K9" s="49" t="str">
        <f t="shared" si="3"/>
        <v/>
      </c>
      <c r="L9" s="50" t="str">
        <f t="shared" si="4"/>
        <v/>
      </c>
    </row>
    <row r="10" spans="1:13" x14ac:dyDescent="0.4">
      <c r="A10" s="45">
        <f t="shared" si="5"/>
        <v>2023</v>
      </c>
      <c r="B10" s="45">
        <v>5</v>
      </c>
      <c r="C10" s="46" t="s">
        <v>9</v>
      </c>
      <c r="D10" s="11"/>
      <c r="E10" s="10"/>
      <c r="F10" s="47" t="str">
        <f t="shared" si="2"/>
        <v/>
      </c>
      <c r="G10" s="29"/>
      <c r="H10" s="48" t="str">
        <f t="shared" si="0"/>
        <v/>
      </c>
      <c r="I10" s="26"/>
      <c r="J10" s="48" t="str">
        <f t="shared" si="1"/>
        <v/>
      </c>
      <c r="K10" s="49" t="str">
        <f t="shared" si="3"/>
        <v/>
      </c>
      <c r="L10" s="50" t="str">
        <f t="shared" si="4"/>
        <v/>
      </c>
    </row>
    <row r="11" spans="1:13" x14ac:dyDescent="0.4">
      <c r="A11" s="45">
        <f t="shared" si="5"/>
        <v>2023</v>
      </c>
      <c r="B11" s="45">
        <v>6</v>
      </c>
      <c r="C11" s="46" t="s">
        <v>10</v>
      </c>
      <c r="D11" s="11"/>
      <c r="E11" s="10"/>
      <c r="F11" s="47" t="str">
        <f t="shared" si="2"/>
        <v/>
      </c>
      <c r="G11" s="29"/>
      <c r="H11" s="48" t="str">
        <f t="shared" si="0"/>
        <v/>
      </c>
      <c r="I11" s="26"/>
      <c r="J11" s="48" t="str">
        <f t="shared" si="1"/>
        <v/>
      </c>
      <c r="K11" s="49" t="str">
        <f t="shared" si="3"/>
        <v/>
      </c>
      <c r="L11" s="50" t="str">
        <f t="shared" si="4"/>
        <v/>
      </c>
    </row>
    <row r="12" spans="1:13" x14ac:dyDescent="0.4">
      <c r="A12" s="45">
        <f t="shared" si="5"/>
        <v>2023</v>
      </c>
      <c r="B12" s="45">
        <v>7</v>
      </c>
      <c r="C12" s="46" t="s">
        <v>11</v>
      </c>
      <c r="D12" s="11"/>
      <c r="E12" s="10"/>
      <c r="F12" s="47" t="str">
        <f t="shared" si="2"/>
        <v/>
      </c>
      <c r="G12" s="29"/>
      <c r="H12" s="48" t="str">
        <f t="shared" si="0"/>
        <v/>
      </c>
      <c r="I12" s="26"/>
      <c r="J12" s="48" t="str">
        <f t="shared" si="1"/>
        <v/>
      </c>
      <c r="K12" s="49" t="str">
        <f t="shared" si="3"/>
        <v/>
      </c>
      <c r="L12" s="50" t="str">
        <f t="shared" si="4"/>
        <v/>
      </c>
    </row>
    <row r="13" spans="1:13" x14ac:dyDescent="0.4">
      <c r="A13" s="45">
        <f t="shared" si="5"/>
        <v>2023</v>
      </c>
      <c r="B13" s="45">
        <v>8</v>
      </c>
      <c r="C13" s="46" t="s">
        <v>12</v>
      </c>
      <c r="D13" s="11"/>
      <c r="E13" s="10"/>
      <c r="F13" s="47" t="str">
        <f t="shared" si="2"/>
        <v/>
      </c>
      <c r="G13" s="29"/>
      <c r="H13" s="48" t="str">
        <f t="shared" si="0"/>
        <v/>
      </c>
      <c r="I13" s="26"/>
      <c r="J13" s="48" t="str">
        <f t="shared" si="1"/>
        <v/>
      </c>
      <c r="K13" s="49" t="str">
        <f t="shared" si="3"/>
        <v/>
      </c>
      <c r="L13" s="50" t="str">
        <f t="shared" si="4"/>
        <v/>
      </c>
    </row>
    <row r="14" spans="1:13" x14ac:dyDescent="0.4">
      <c r="A14" s="45">
        <f t="shared" si="5"/>
        <v>2023</v>
      </c>
      <c r="B14" s="45">
        <v>9</v>
      </c>
      <c r="C14" s="46" t="s">
        <v>13</v>
      </c>
      <c r="D14" s="11"/>
      <c r="E14" s="10"/>
      <c r="F14" s="47" t="str">
        <f t="shared" si="2"/>
        <v/>
      </c>
      <c r="G14" s="29"/>
      <c r="H14" s="48" t="str">
        <f t="shared" si="0"/>
        <v/>
      </c>
      <c r="I14" s="26"/>
      <c r="J14" s="48" t="str">
        <f t="shared" si="1"/>
        <v/>
      </c>
      <c r="K14" s="49" t="str">
        <f t="shared" si="3"/>
        <v/>
      </c>
      <c r="L14" s="50" t="str">
        <f t="shared" si="4"/>
        <v/>
      </c>
    </row>
    <row r="15" spans="1:13" x14ac:dyDescent="0.4">
      <c r="A15" s="45">
        <f t="shared" si="5"/>
        <v>2023</v>
      </c>
      <c r="B15" s="45">
        <v>10</v>
      </c>
      <c r="C15" s="46" t="s">
        <v>14</v>
      </c>
      <c r="D15" s="11"/>
      <c r="E15" s="10"/>
      <c r="F15" s="47" t="str">
        <f t="shared" si="2"/>
        <v/>
      </c>
      <c r="G15" s="29"/>
      <c r="H15" s="48" t="str">
        <f t="shared" si="0"/>
        <v/>
      </c>
      <c r="I15" s="26"/>
      <c r="J15" s="48" t="str">
        <f t="shared" si="1"/>
        <v/>
      </c>
      <c r="K15" s="49" t="str">
        <f t="shared" si="3"/>
        <v/>
      </c>
      <c r="L15" s="50" t="str">
        <f t="shared" si="4"/>
        <v/>
      </c>
    </row>
    <row r="16" spans="1:13" x14ac:dyDescent="0.4">
      <c r="A16" s="45">
        <f t="shared" si="5"/>
        <v>2023</v>
      </c>
      <c r="B16" s="45">
        <v>11</v>
      </c>
      <c r="C16" s="46" t="s">
        <v>15</v>
      </c>
      <c r="D16" s="11"/>
      <c r="E16" s="10"/>
      <c r="F16" s="47" t="str">
        <f t="shared" si="2"/>
        <v/>
      </c>
      <c r="G16" s="29"/>
      <c r="H16" s="48" t="str">
        <f t="shared" si="0"/>
        <v/>
      </c>
      <c r="I16" s="26"/>
      <c r="J16" s="48" t="str">
        <f t="shared" si="1"/>
        <v/>
      </c>
      <c r="K16" s="49" t="str">
        <f t="shared" si="3"/>
        <v/>
      </c>
      <c r="L16" s="50" t="str">
        <f t="shared" si="4"/>
        <v/>
      </c>
    </row>
    <row r="17" spans="1:12" x14ac:dyDescent="0.4">
      <c r="A17" s="52">
        <f t="shared" si="5"/>
        <v>2023</v>
      </c>
      <c r="B17" s="52">
        <v>12</v>
      </c>
      <c r="C17" s="53" t="s">
        <v>17</v>
      </c>
      <c r="D17" s="12"/>
      <c r="E17" s="13"/>
      <c r="F17" s="54" t="str">
        <f t="shared" si="2"/>
        <v/>
      </c>
      <c r="G17" s="30"/>
      <c r="H17" s="55" t="str">
        <f t="shared" si="0"/>
        <v/>
      </c>
      <c r="I17" s="27"/>
      <c r="J17" s="55" t="str">
        <f t="shared" si="1"/>
        <v/>
      </c>
      <c r="K17" s="56" t="str">
        <f t="shared" si="3"/>
        <v/>
      </c>
      <c r="L17" s="57" t="str">
        <f t="shared" si="4"/>
        <v/>
      </c>
    </row>
    <row r="18" spans="1:12" s="51" customFormat="1" x14ac:dyDescent="0.4">
      <c r="A18" s="45">
        <f t="shared" ref="A18:A30" si="6">+A6+1</f>
        <v>2024</v>
      </c>
      <c r="B18" s="45">
        <v>1</v>
      </c>
      <c r="C18" s="46" t="s">
        <v>5</v>
      </c>
      <c r="D18" s="14"/>
      <c r="E18" s="14"/>
      <c r="F18" s="47" t="str">
        <f>IFERROR(D18/E18,"")</f>
        <v/>
      </c>
      <c r="G18" s="31"/>
      <c r="H18" s="48" t="str">
        <f t="shared" si="0"/>
        <v/>
      </c>
      <c r="I18" s="28"/>
      <c r="J18" s="48" t="str">
        <f t="shared" si="1"/>
        <v/>
      </c>
      <c r="K18" s="49" t="str">
        <f>IFERROR(J18/$L$1,"")</f>
        <v/>
      </c>
      <c r="L18" s="50" t="str">
        <f>+IFERROR(K18/L$4,"")</f>
        <v/>
      </c>
    </row>
    <row r="19" spans="1:12" x14ac:dyDescent="0.4">
      <c r="A19" s="45">
        <f t="shared" si="6"/>
        <v>2024</v>
      </c>
      <c r="B19" s="45">
        <v>2</v>
      </c>
      <c r="C19" s="46" t="s">
        <v>6</v>
      </c>
      <c r="D19" s="14"/>
      <c r="E19" s="14"/>
      <c r="F19" s="47" t="str">
        <f t="shared" ref="F19:F29" si="7">IFERROR(D19/E19,"")</f>
        <v/>
      </c>
      <c r="G19" s="31"/>
      <c r="H19" s="48" t="str">
        <f t="shared" si="0"/>
        <v/>
      </c>
      <c r="I19" s="28"/>
      <c r="J19" s="48" t="str">
        <f t="shared" si="1"/>
        <v/>
      </c>
      <c r="K19" s="49" t="str">
        <f t="shared" ref="K19:K29" si="8">IFERROR(J19/$L$1,"")</f>
        <v/>
      </c>
      <c r="L19" s="50" t="str">
        <f t="shared" ref="L19:L29" si="9">+IFERROR(K19/L$4,"")</f>
        <v/>
      </c>
    </row>
    <row r="20" spans="1:12" x14ac:dyDescent="0.4">
      <c r="A20" s="45">
        <f t="shared" si="6"/>
        <v>2024</v>
      </c>
      <c r="B20" s="45">
        <v>3</v>
      </c>
      <c r="C20" s="46" t="s">
        <v>7</v>
      </c>
      <c r="D20" s="14"/>
      <c r="E20" s="14"/>
      <c r="F20" s="47" t="str">
        <f t="shared" si="7"/>
        <v/>
      </c>
      <c r="G20" s="31"/>
      <c r="H20" s="48" t="str">
        <f t="shared" si="0"/>
        <v/>
      </c>
      <c r="I20" s="28"/>
      <c r="J20" s="48" t="str">
        <f t="shared" si="1"/>
        <v/>
      </c>
      <c r="K20" s="49" t="str">
        <f t="shared" si="8"/>
        <v/>
      </c>
      <c r="L20" s="50" t="str">
        <f t="shared" si="9"/>
        <v/>
      </c>
    </row>
    <row r="21" spans="1:12" x14ac:dyDescent="0.4">
      <c r="A21" s="45">
        <f t="shared" si="6"/>
        <v>2024</v>
      </c>
      <c r="B21" s="45">
        <v>4</v>
      </c>
      <c r="C21" s="46" t="s">
        <v>8</v>
      </c>
      <c r="D21" s="14"/>
      <c r="E21" s="14"/>
      <c r="F21" s="47" t="str">
        <f t="shared" si="7"/>
        <v/>
      </c>
      <c r="G21" s="31"/>
      <c r="H21" s="48" t="str">
        <f t="shared" si="0"/>
        <v/>
      </c>
      <c r="I21" s="28"/>
      <c r="J21" s="48" t="str">
        <f t="shared" si="1"/>
        <v/>
      </c>
      <c r="K21" s="49" t="str">
        <f t="shared" si="8"/>
        <v/>
      </c>
      <c r="L21" s="50" t="str">
        <f t="shared" si="9"/>
        <v/>
      </c>
    </row>
    <row r="22" spans="1:12" x14ac:dyDescent="0.4">
      <c r="A22" s="45">
        <f t="shared" si="6"/>
        <v>2024</v>
      </c>
      <c r="B22" s="45">
        <v>5</v>
      </c>
      <c r="C22" s="46" t="s">
        <v>9</v>
      </c>
      <c r="D22" s="14"/>
      <c r="E22" s="14"/>
      <c r="F22" s="47" t="str">
        <f t="shared" si="7"/>
        <v/>
      </c>
      <c r="G22" s="32"/>
      <c r="H22" s="48" t="str">
        <f t="shared" si="0"/>
        <v/>
      </c>
      <c r="I22" s="14"/>
      <c r="J22" s="48" t="str">
        <f t="shared" si="1"/>
        <v/>
      </c>
      <c r="K22" s="49" t="str">
        <f t="shared" si="8"/>
        <v/>
      </c>
      <c r="L22" s="50" t="str">
        <f t="shared" si="9"/>
        <v/>
      </c>
    </row>
    <row r="23" spans="1:12" x14ac:dyDescent="0.4">
      <c r="A23" s="45">
        <f t="shared" si="6"/>
        <v>2024</v>
      </c>
      <c r="B23" s="45">
        <v>6</v>
      </c>
      <c r="C23" s="46" t="s">
        <v>10</v>
      </c>
      <c r="D23" s="14"/>
      <c r="E23" s="14"/>
      <c r="F23" s="47" t="str">
        <f t="shared" si="7"/>
        <v/>
      </c>
      <c r="G23" s="31"/>
      <c r="H23" s="48" t="str">
        <f t="shared" si="0"/>
        <v/>
      </c>
      <c r="I23" s="28"/>
      <c r="J23" s="48" t="str">
        <f t="shared" si="1"/>
        <v/>
      </c>
      <c r="K23" s="49" t="str">
        <f t="shared" si="8"/>
        <v/>
      </c>
      <c r="L23" s="50" t="str">
        <f t="shared" si="9"/>
        <v/>
      </c>
    </row>
    <row r="24" spans="1:12" x14ac:dyDescent="0.4">
      <c r="A24" s="45">
        <f t="shared" si="6"/>
        <v>2024</v>
      </c>
      <c r="B24" s="45">
        <v>7</v>
      </c>
      <c r="C24" s="46" t="s">
        <v>11</v>
      </c>
      <c r="D24" s="14"/>
      <c r="E24" s="14"/>
      <c r="F24" s="47" t="str">
        <f t="shared" si="7"/>
        <v/>
      </c>
      <c r="G24" s="31"/>
      <c r="H24" s="48" t="str">
        <f t="shared" si="0"/>
        <v/>
      </c>
      <c r="I24" s="28"/>
      <c r="J24" s="48" t="str">
        <f t="shared" si="1"/>
        <v/>
      </c>
      <c r="K24" s="49" t="str">
        <f t="shared" si="8"/>
        <v/>
      </c>
      <c r="L24" s="50" t="str">
        <f t="shared" si="9"/>
        <v/>
      </c>
    </row>
    <row r="25" spans="1:12" x14ac:dyDescent="0.4">
      <c r="A25" s="45">
        <f t="shared" si="6"/>
        <v>2024</v>
      </c>
      <c r="B25" s="45">
        <v>8</v>
      </c>
      <c r="C25" s="46" t="s">
        <v>12</v>
      </c>
      <c r="D25" s="14"/>
      <c r="E25" s="14"/>
      <c r="F25" s="47" t="str">
        <f t="shared" si="7"/>
        <v/>
      </c>
      <c r="G25" s="31"/>
      <c r="H25" s="48" t="str">
        <f t="shared" si="0"/>
        <v/>
      </c>
      <c r="I25" s="28"/>
      <c r="J25" s="48" t="str">
        <f t="shared" si="1"/>
        <v/>
      </c>
      <c r="K25" s="49" t="str">
        <f t="shared" si="8"/>
        <v/>
      </c>
      <c r="L25" s="50" t="str">
        <f t="shared" si="9"/>
        <v/>
      </c>
    </row>
    <row r="26" spans="1:12" x14ac:dyDescent="0.4">
      <c r="A26" s="45">
        <f t="shared" si="6"/>
        <v>2024</v>
      </c>
      <c r="B26" s="45">
        <v>9</v>
      </c>
      <c r="C26" s="46" t="s">
        <v>13</v>
      </c>
      <c r="D26" s="14"/>
      <c r="E26" s="14"/>
      <c r="F26" s="47" t="str">
        <f t="shared" si="7"/>
        <v/>
      </c>
      <c r="G26" s="31"/>
      <c r="H26" s="48" t="str">
        <f t="shared" si="0"/>
        <v/>
      </c>
      <c r="I26" s="28"/>
      <c r="J26" s="48" t="str">
        <f t="shared" si="1"/>
        <v/>
      </c>
      <c r="K26" s="49" t="str">
        <f t="shared" si="8"/>
        <v/>
      </c>
      <c r="L26" s="50" t="str">
        <f t="shared" si="9"/>
        <v/>
      </c>
    </row>
    <row r="27" spans="1:12" x14ac:dyDescent="0.4">
      <c r="A27" s="45">
        <f t="shared" si="6"/>
        <v>2024</v>
      </c>
      <c r="B27" s="45">
        <v>10</v>
      </c>
      <c r="C27" s="46" t="s">
        <v>14</v>
      </c>
      <c r="D27" s="14"/>
      <c r="E27" s="14"/>
      <c r="F27" s="47" t="str">
        <f t="shared" si="7"/>
        <v/>
      </c>
      <c r="G27" s="33"/>
      <c r="H27" s="48" t="str">
        <f t="shared" si="0"/>
        <v/>
      </c>
      <c r="I27" s="14"/>
      <c r="J27" s="48" t="str">
        <f t="shared" si="1"/>
        <v/>
      </c>
      <c r="K27" s="49" t="str">
        <f t="shared" si="8"/>
        <v/>
      </c>
      <c r="L27" s="50" t="str">
        <f t="shared" si="9"/>
        <v/>
      </c>
    </row>
    <row r="28" spans="1:12" x14ac:dyDescent="0.4">
      <c r="A28" s="45">
        <f t="shared" si="6"/>
        <v>2024</v>
      </c>
      <c r="B28" s="45">
        <v>11</v>
      </c>
      <c r="C28" s="46" t="s">
        <v>15</v>
      </c>
      <c r="D28" s="15"/>
      <c r="E28" s="15"/>
      <c r="F28" s="47" t="str">
        <f t="shared" si="7"/>
        <v/>
      </c>
      <c r="G28" s="33"/>
      <c r="H28" s="48" t="str">
        <f t="shared" si="0"/>
        <v/>
      </c>
      <c r="I28" s="15"/>
      <c r="J28" s="48" t="str">
        <f t="shared" si="1"/>
        <v/>
      </c>
      <c r="K28" s="49" t="str">
        <f t="shared" si="8"/>
        <v/>
      </c>
      <c r="L28" s="50" t="str">
        <f t="shared" si="9"/>
        <v/>
      </c>
    </row>
    <row r="29" spans="1:12" x14ac:dyDescent="0.4">
      <c r="A29" s="52">
        <f t="shared" si="6"/>
        <v>2024</v>
      </c>
      <c r="B29" s="52">
        <v>12</v>
      </c>
      <c r="C29" s="53" t="s">
        <v>17</v>
      </c>
      <c r="D29" s="16"/>
      <c r="E29" s="16"/>
      <c r="F29" s="54" t="str">
        <f t="shared" si="7"/>
        <v/>
      </c>
      <c r="G29" s="34"/>
      <c r="H29" s="55" t="str">
        <f t="shared" si="0"/>
        <v/>
      </c>
      <c r="I29" s="16"/>
      <c r="J29" s="55" t="str">
        <f t="shared" si="1"/>
        <v/>
      </c>
      <c r="K29" s="56" t="str">
        <f t="shared" si="8"/>
        <v/>
      </c>
      <c r="L29" s="57" t="str">
        <f t="shared" si="9"/>
        <v/>
      </c>
    </row>
    <row r="30" spans="1:12" s="51" customFormat="1" x14ac:dyDescent="0.4">
      <c r="A30" s="45">
        <f t="shared" si="6"/>
        <v>2025</v>
      </c>
      <c r="B30" s="45">
        <v>1</v>
      </c>
      <c r="C30" s="46" t="s">
        <v>5</v>
      </c>
      <c r="D30" s="17"/>
      <c r="E30" s="17"/>
      <c r="F30" s="47" t="str">
        <f>IFERROR(D30/E30,"")</f>
        <v/>
      </c>
      <c r="G30" s="21"/>
      <c r="H30" s="48" t="str">
        <f t="shared" ref="H30:H41" si="10">+IFERROR(G30/D30,"")</f>
        <v/>
      </c>
      <c r="I30" s="17"/>
      <c r="J30" s="48" t="str">
        <f t="shared" ref="J30:J41" si="11">IFERROR(I30/D30/1000,"")</f>
        <v/>
      </c>
      <c r="K30" s="49" t="str">
        <f>IFERROR(J30/$L$1,"")</f>
        <v/>
      </c>
      <c r="L30" s="50" t="str">
        <f>+IFERROR(K30/L$4,"")</f>
        <v/>
      </c>
    </row>
    <row r="31" spans="1:12" x14ac:dyDescent="0.4">
      <c r="A31" s="45">
        <f t="shared" ref="A31:A65" si="12">+A19+1</f>
        <v>2025</v>
      </c>
      <c r="B31" s="45">
        <v>2</v>
      </c>
      <c r="C31" s="46" t="s">
        <v>6</v>
      </c>
      <c r="D31" s="17"/>
      <c r="E31" s="17"/>
      <c r="F31" s="47" t="str">
        <f t="shared" ref="F31:F41" si="13">IFERROR(D31/E31,"")</f>
        <v/>
      </c>
      <c r="G31" s="21"/>
      <c r="H31" s="48" t="str">
        <f t="shared" si="10"/>
        <v/>
      </c>
      <c r="I31" s="17"/>
      <c r="J31" s="48" t="str">
        <f t="shared" si="11"/>
        <v/>
      </c>
      <c r="K31" s="49" t="str">
        <f t="shared" ref="K31:K41" si="14">IFERROR(J31/$L$1,"")</f>
        <v/>
      </c>
      <c r="L31" s="50" t="str">
        <f t="shared" ref="L31:L41" si="15">+IFERROR(K31/L$4,"")</f>
        <v/>
      </c>
    </row>
    <row r="32" spans="1:12" x14ac:dyDescent="0.4">
      <c r="A32" s="45">
        <f t="shared" si="12"/>
        <v>2025</v>
      </c>
      <c r="B32" s="45">
        <v>3</v>
      </c>
      <c r="C32" s="46" t="s">
        <v>7</v>
      </c>
      <c r="D32" s="17"/>
      <c r="E32" s="17"/>
      <c r="F32" s="47" t="str">
        <f t="shared" si="13"/>
        <v/>
      </c>
      <c r="G32" s="21"/>
      <c r="H32" s="48" t="str">
        <f t="shared" si="10"/>
        <v/>
      </c>
      <c r="I32" s="21"/>
      <c r="J32" s="48" t="str">
        <f t="shared" si="11"/>
        <v/>
      </c>
      <c r="K32" s="49" t="str">
        <f t="shared" si="14"/>
        <v/>
      </c>
      <c r="L32" s="50" t="str">
        <f t="shared" si="15"/>
        <v/>
      </c>
    </row>
    <row r="33" spans="1:12" x14ac:dyDescent="0.4">
      <c r="A33" s="45">
        <f t="shared" si="12"/>
        <v>2025</v>
      </c>
      <c r="B33" s="45">
        <v>4</v>
      </c>
      <c r="C33" s="46" t="s">
        <v>8</v>
      </c>
      <c r="D33" s="17"/>
      <c r="E33" s="17"/>
      <c r="F33" s="47" t="str">
        <f t="shared" si="13"/>
        <v/>
      </c>
      <c r="G33" s="21"/>
      <c r="H33" s="48" t="str">
        <f t="shared" si="10"/>
        <v/>
      </c>
      <c r="I33" s="21"/>
      <c r="J33" s="48" t="str">
        <f t="shared" si="11"/>
        <v/>
      </c>
      <c r="K33" s="49" t="str">
        <f t="shared" si="14"/>
        <v/>
      </c>
      <c r="L33" s="50" t="str">
        <f t="shared" si="15"/>
        <v/>
      </c>
    </row>
    <row r="34" spans="1:12" x14ac:dyDescent="0.4">
      <c r="A34" s="45">
        <f t="shared" si="12"/>
        <v>2025</v>
      </c>
      <c r="B34" s="45">
        <v>5</v>
      </c>
      <c r="C34" s="46" t="s">
        <v>9</v>
      </c>
      <c r="D34" s="17"/>
      <c r="E34" s="17"/>
      <c r="F34" s="47" t="str">
        <f t="shared" si="13"/>
        <v/>
      </c>
      <c r="G34" s="21"/>
      <c r="H34" s="48" t="str">
        <f t="shared" si="10"/>
        <v/>
      </c>
      <c r="I34" s="21"/>
      <c r="J34" s="48" t="str">
        <f t="shared" si="11"/>
        <v/>
      </c>
      <c r="K34" s="49" t="str">
        <f t="shared" si="14"/>
        <v/>
      </c>
      <c r="L34" s="50" t="str">
        <f t="shared" si="15"/>
        <v/>
      </c>
    </row>
    <row r="35" spans="1:12" x14ac:dyDescent="0.4">
      <c r="A35" s="45">
        <f t="shared" si="12"/>
        <v>2025</v>
      </c>
      <c r="B35" s="45">
        <v>6</v>
      </c>
      <c r="C35" s="46" t="s">
        <v>10</v>
      </c>
      <c r="D35" s="17"/>
      <c r="E35" s="17"/>
      <c r="F35" s="47" t="str">
        <f t="shared" si="13"/>
        <v/>
      </c>
      <c r="G35" s="21"/>
      <c r="H35" s="48" t="str">
        <f t="shared" si="10"/>
        <v/>
      </c>
      <c r="I35" s="17"/>
      <c r="J35" s="48" t="str">
        <f t="shared" si="11"/>
        <v/>
      </c>
      <c r="K35" s="49" t="str">
        <f t="shared" si="14"/>
        <v/>
      </c>
      <c r="L35" s="50" t="str">
        <f t="shared" si="15"/>
        <v/>
      </c>
    </row>
    <row r="36" spans="1:12" x14ac:dyDescent="0.4">
      <c r="A36" s="45">
        <f t="shared" si="12"/>
        <v>2025</v>
      </c>
      <c r="B36" s="45">
        <v>7</v>
      </c>
      <c r="C36" s="46" t="s">
        <v>11</v>
      </c>
      <c r="D36" s="17"/>
      <c r="E36" s="17"/>
      <c r="F36" s="47" t="str">
        <f t="shared" si="13"/>
        <v/>
      </c>
      <c r="G36" s="21"/>
      <c r="H36" s="48" t="str">
        <f t="shared" si="10"/>
        <v/>
      </c>
      <c r="I36" s="17"/>
      <c r="J36" s="48" t="str">
        <f t="shared" si="11"/>
        <v/>
      </c>
      <c r="K36" s="49" t="str">
        <f t="shared" si="14"/>
        <v/>
      </c>
      <c r="L36" s="50" t="str">
        <f t="shared" si="15"/>
        <v/>
      </c>
    </row>
    <row r="37" spans="1:12" x14ac:dyDescent="0.4">
      <c r="A37" s="45">
        <f t="shared" si="12"/>
        <v>2025</v>
      </c>
      <c r="B37" s="45">
        <v>8</v>
      </c>
      <c r="C37" s="46" t="s">
        <v>12</v>
      </c>
      <c r="D37" s="17"/>
      <c r="E37" s="17"/>
      <c r="F37" s="47" t="str">
        <f t="shared" si="13"/>
        <v/>
      </c>
      <c r="G37" s="21"/>
      <c r="H37" s="48" t="str">
        <f t="shared" si="10"/>
        <v/>
      </c>
      <c r="I37" s="17"/>
      <c r="J37" s="48" t="str">
        <f t="shared" si="11"/>
        <v/>
      </c>
      <c r="K37" s="49" t="str">
        <f t="shared" si="14"/>
        <v/>
      </c>
      <c r="L37" s="50" t="str">
        <f t="shared" si="15"/>
        <v/>
      </c>
    </row>
    <row r="38" spans="1:12" x14ac:dyDescent="0.4">
      <c r="A38" s="45">
        <f t="shared" si="12"/>
        <v>2025</v>
      </c>
      <c r="B38" s="45">
        <v>9</v>
      </c>
      <c r="C38" s="46" t="s">
        <v>13</v>
      </c>
      <c r="D38" s="17"/>
      <c r="E38" s="17"/>
      <c r="F38" s="47" t="str">
        <f t="shared" si="13"/>
        <v/>
      </c>
      <c r="G38" s="21"/>
      <c r="H38" s="48" t="str">
        <f t="shared" si="10"/>
        <v/>
      </c>
      <c r="I38" s="17"/>
      <c r="J38" s="48" t="str">
        <f t="shared" si="11"/>
        <v/>
      </c>
      <c r="K38" s="49" t="str">
        <f t="shared" si="14"/>
        <v/>
      </c>
      <c r="L38" s="50" t="str">
        <f t="shared" si="15"/>
        <v/>
      </c>
    </row>
    <row r="39" spans="1:12" x14ac:dyDescent="0.4">
      <c r="A39" s="45">
        <f t="shared" si="12"/>
        <v>2025</v>
      </c>
      <c r="B39" s="45">
        <v>10</v>
      </c>
      <c r="C39" s="46" t="s">
        <v>14</v>
      </c>
      <c r="D39" s="17"/>
      <c r="E39" s="17"/>
      <c r="F39" s="47" t="str">
        <f t="shared" si="13"/>
        <v/>
      </c>
      <c r="G39" s="22"/>
      <c r="H39" s="48" t="str">
        <f t="shared" si="10"/>
        <v/>
      </c>
      <c r="I39" s="17"/>
      <c r="J39" s="48" t="str">
        <f t="shared" si="11"/>
        <v/>
      </c>
      <c r="K39" s="49" t="str">
        <f t="shared" si="14"/>
        <v/>
      </c>
      <c r="L39" s="50" t="str">
        <f t="shared" si="15"/>
        <v/>
      </c>
    </row>
    <row r="40" spans="1:12" x14ac:dyDescent="0.4">
      <c r="A40" s="45">
        <f t="shared" si="12"/>
        <v>2025</v>
      </c>
      <c r="B40" s="45">
        <v>11</v>
      </c>
      <c r="C40" s="46" t="s">
        <v>15</v>
      </c>
      <c r="D40" s="17"/>
      <c r="E40" s="17"/>
      <c r="F40" s="47" t="str">
        <f t="shared" si="13"/>
        <v/>
      </c>
      <c r="G40" s="22"/>
      <c r="H40" s="48" t="str">
        <f t="shared" si="10"/>
        <v/>
      </c>
      <c r="I40" s="17"/>
      <c r="J40" s="48" t="str">
        <f t="shared" si="11"/>
        <v/>
      </c>
      <c r="K40" s="49" t="str">
        <f t="shared" si="14"/>
        <v/>
      </c>
      <c r="L40" s="50" t="str">
        <f t="shared" si="15"/>
        <v/>
      </c>
    </row>
    <row r="41" spans="1:12" x14ac:dyDescent="0.4">
      <c r="A41" s="52">
        <f t="shared" si="12"/>
        <v>2025</v>
      </c>
      <c r="B41" s="52">
        <v>12</v>
      </c>
      <c r="C41" s="53" t="s">
        <v>17</v>
      </c>
      <c r="D41" s="18"/>
      <c r="E41" s="18"/>
      <c r="F41" s="54" t="str">
        <f t="shared" si="13"/>
        <v/>
      </c>
      <c r="G41" s="24"/>
      <c r="H41" s="55" t="str">
        <f t="shared" si="10"/>
        <v/>
      </c>
      <c r="I41" s="18"/>
      <c r="J41" s="55" t="str">
        <f t="shared" si="11"/>
        <v/>
      </c>
      <c r="K41" s="56" t="str">
        <f t="shared" si="14"/>
        <v/>
      </c>
      <c r="L41" s="57" t="str">
        <f t="shared" si="15"/>
        <v/>
      </c>
    </row>
    <row r="42" spans="1:12" x14ac:dyDescent="0.4">
      <c r="A42" s="45">
        <f t="shared" si="12"/>
        <v>2026</v>
      </c>
      <c r="B42" s="45">
        <v>1</v>
      </c>
      <c r="C42" s="46" t="s">
        <v>5</v>
      </c>
      <c r="D42" s="17"/>
      <c r="E42" s="17"/>
      <c r="F42" s="58" t="str">
        <f t="shared" ref="F42:F53" si="16">IFERROR(D42/E42,"")</f>
        <v/>
      </c>
      <c r="G42" s="21"/>
      <c r="H42" s="48" t="str">
        <f t="shared" ref="H42:H65" si="17">+IFERROR(G42/D42,"")</f>
        <v/>
      </c>
      <c r="I42" s="17"/>
      <c r="J42" s="48" t="str">
        <f t="shared" ref="J42:J65" si="18">IFERROR(I42/D42/1000,"")</f>
        <v/>
      </c>
      <c r="K42" s="49" t="str">
        <f t="shared" ref="K42:K65" si="19">IFERROR(J42/$L$1,"")</f>
        <v/>
      </c>
      <c r="L42" s="50" t="str">
        <f t="shared" ref="L42:L65" si="20">+IFERROR(K42/L$4,"")</f>
        <v/>
      </c>
    </row>
    <row r="43" spans="1:12" x14ac:dyDescent="0.4">
      <c r="A43" s="45">
        <f t="shared" si="12"/>
        <v>2026</v>
      </c>
      <c r="B43" s="45">
        <v>2</v>
      </c>
      <c r="C43" s="46" t="s">
        <v>6</v>
      </c>
      <c r="D43" s="17"/>
      <c r="E43" s="17"/>
      <c r="F43" s="58" t="str">
        <f t="shared" si="16"/>
        <v/>
      </c>
      <c r="G43" s="21"/>
      <c r="H43" s="48" t="str">
        <f t="shared" si="17"/>
        <v/>
      </c>
      <c r="I43" s="17"/>
      <c r="J43" s="48" t="str">
        <f t="shared" si="18"/>
        <v/>
      </c>
      <c r="K43" s="49" t="str">
        <f t="shared" si="19"/>
        <v/>
      </c>
      <c r="L43" s="50" t="str">
        <f t="shared" si="20"/>
        <v/>
      </c>
    </row>
    <row r="44" spans="1:12" x14ac:dyDescent="0.4">
      <c r="A44" s="45">
        <f t="shared" si="12"/>
        <v>2026</v>
      </c>
      <c r="B44" s="45">
        <v>3</v>
      </c>
      <c r="C44" s="46" t="s">
        <v>7</v>
      </c>
      <c r="D44" s="17"/>
      <c r="E44" s="17"/>
      <c r="F44" s="58" t="str">
        <f t="shared" si="16"/>
        <v/>
      </c>
      <c r="G44" s="21"/>
      <c r="H44" s="48" t="str">
        <f t="shared" si="17"/>
        <v/>
      </c>
      <c r="I44" s="21"/>
      <c r="J44" s="48" t="str">
        <f t="shared" si="18"/>
        <v/>
      </c>
      <c r="K44" s="49" t="str">
        <f t="shared" si="19"/>
        <v/>
      </c>
      <c r="L44" s="50" t="str">
        <f t="shared" si="20"/>
        <v/>
      </c>
    </row>
    <row r="45" spans="1:12" x14ac:dyDescent="0.4">
      <c r="A45" s="45">
        <f t="shared" si="12"/>
        <v>2026</v>
      </c>
      <c r="B45" s="45">
        <v>4</v>
      </c>
      <c r="C45" s="46" t="s">
        <v>8</v>
      </c>
      <c r="D45" s="17"/>
      <c r="E45" s="17"/>
      <c r="F45" s="58" t="str">
        <f t="shared" si="16"/>
        <v/>
      </c>
      <c r="G45" s="21"/>
      <c r="H45" s="48" t="str">
        <f t="shared" si="17"/>
        <v/>
      </c>
      <c r="I45" s="21"/>
      <c r="J45" s="48" t="str">
        <f t="shared" si="18"/>
        <v/>
      </c>
      <c r="K45" s="49" t="str">
        <f t="shared" si="19"/>
        <v/>
      </c>
      <c r="L45" s="50" t="str">
        <f t="shared" si="20"/>
        <v/>
      </c>
    </row>
    <row r="46" spans="1:12" x14ac:dyDescent="0.4">
      <c r="A46" s="45">
        <f t="shared" si="12"/>
        <v>2026</v>
      </c>
      <c r="B46" s="45">
        <v>5</v>
      </c>
      <c r="C46" s="46" t="s">
        <v>9</v>
      </c>
      <c r="D46" s="17"/>
      <c r="E46" s="17"/>
      <c r="F46" s="58" t="str">
        <f t="shared" si="16"/>
        <v/>
      </c>
      <c r="G46" s="21"/>
      <c r="H46" s="48" t="str">
        <f t="shared" si="17"/>
        <v/>
      </c>
      <c r="I46" s="21"/>
      <c r="J46" s="48" t="str">
        <f t="shared" si="18"/>
        <v/>
      </c>
      <c r="K46" s="49" t="str">
        <f t="shared" si="19"/>
        <v/>
      </c>
      <c r="L46" s="50" t="str">
        <f t="shared" si="20"/>
        <v/>
      </c>
    </row>
    <row r="47" spans="1:12" x14ac:dyDescent="0.4">
      <c r="A47" s="45">
        <f t="shared" si="12"/>
        <v>2026</v>
      </c>
      <c r="B47" s="45">
        <v>6</v>
      </c>
      <c r="C47" s="46" t="s">
        <v>10</v>
      </c>
      <c r="D47" s="17"/>
      <c r="E47" s="17"/>
      <c r="F47" s="58" t="str">
        <f>IFERROR(D47/E47,"")</f>
        <v/>
      </c>
      <c r="G47" s="21"/>
      <c r="H47" s="48" t="str">
        <f>+IFERROR(G47/D47,"")</f>
        <v/>
      </c>
      <c r="I47" s="17"/>
      <c r="J47" s="48" t="str">
        <f>IFERROR(I47/D47/1000,"")</f>
        <v/>
      </c>
      <c r="K47" s="49" t="str">
        <f>IFERROR(J47/$L$1,"")</f>
        <v/>
      </c>
      <c r="L47" s="50" t="str">
        <f>+IFERROR(K47/L$4,"")</f>
        <v/>
      </c>
    </row>
    <row r="48" spans="1:12" x14ac:dyDescent="0.4">
      <c r="A48" s="45">
        <f t="shared" si="12"/>
        <v>2026</v>
      </c>
      <c r="B48" s="45">
        <v>7</v>
      </c>
      <c r="C48" s="46" t="s">
        <v>11</v>
      </c>
      <c r="D48" s="17"/>
      <c r="E48" s="17"/>
      <c r="F48" s="58" t="str">
        <f t="shared" si="16"/>
        <v/>
      </c>
      <c r="G48" s="21"/>
      <c r="H48" s="48" t="str">
        <f t="shared" si="17"/>
        <v/>
      </c>
      <c r="I48" s="17"/>
      <c r="J48" s="48" t="str">
        <f t="shared" si="18"/>
        <v/>
      </c>
      <c r="K48" s="49" t="str">
        <f t="shared" si="19"/>
        <v/>
      </c>
      <c r="L48" s="50" t="str">
        <f t="shared" si="20"/>
        <v/>
      </c>
    </row>
    <row r="49" spans="1:12" x14ac:dyDescent="0.4">
      <c r="A49" s="45">
        <f t="shared" si="12"/>
        <v>2026</v>
      </c>
      <c r="B49" s="45">
        <v>8</v>
      </c>
      <c r="C49" s="46" t="s">
        <v>12</v>
      </c>
      <c r="D49" s="17"/>
      <c r="E49" s="17"/>
      <c r="F49" s="58" t="str">
        <f t="shared" si="16"/>
        <v/>
      </c>
      <c r="G49" s="21"/>
      <c r="H49" s="48" t="str">
        <f t="shared" si="17"/>
        <v/>
      </c>
      <c r="I49" s="17"/>
      <c r="J49" s="48" t="str">
        <f t="shared" si="18"/>
        <v/>
      </c>
      <c r="K49" s="49" t="str">
        <f t="shared" si="19"/>
        <v/>
      </c>
      <c r="L49" s="50" t="str">
        <f t="shared" si="20"/>
        <v/>
      </c>
    </row>
    <row r="50" spans="1:12" x14ac:dyDescent="0.4">
      <c r="A50" s="45">
        <f t="shared" si="12"/>
        <v>2026</v>
      </c>
      <c r="B50" s="45">
        <v>9</v>
      </c>
      <c r="C50" s="46" t="s">
        <v>13</v>
      </c>
      <c r="D50" s="17"/>
      <c r="E50" s="17"/>
      <c r="F50" s="58" t="str">
        <f t="shared" si="16"/>
        <v/>
      </c>
      <c r="G50" s="21"/>
      <c r="H50" s="48" t="str">
        <f t="shared" si="17"/>
        <v/>
      </c>
      <c r="I50" s="17"/>
      <c r="J50" s="48" t="str">
        <f t="shared" si="18"/>
        <v/>
      </c>
      <c r="K50" s="49" t="str">
        <f t="shared" si="19"/>
        <v/>
      </c>
      <c r="L50" s="50" t="str">
        <f t="shared" si="20"/>
        <v/>
      </c>
    </row>
    <row r="51" spans="1:12" x14ac:dyDescent="0.4">
      <c r="A51" s="45">
        <f t="shared" si="12"/>
        <v>2026</v>
      </c>
      <c r="B51" s="45">
        <v>10</v>
      </c>
      <c r="C51" s="46" t="s">
        <v>14</v>
      </c>
      <c r="D51" s="17"/>
      <c r="E51" s="17"/>
      <c r="F51" s="58" t="str">
        <f t="shared" si="16"/>
        <v/>
      </c>
      <c r="G51" s="22"/>
      <c r="H51" s="48" t="str">
        <f t="shared" si="17"/>
        <v/>
      </c>
      <c r="I51" s="17"/>
      <c r="J51" s="48" t="str">
        <f t="shared" si="18"/>
        <v/>
      </c>
      <c r="K51" s="49" t="str">
        <f t="shared" si="19"/>
        <v/>
      </c>
      <c r="L51" s="50" t="str">
        <f t="shared" si="20"/>
        <v/>
      </c>
    </row>
    <row r="52" spans="1:12" x14ac:dyDescent="0.4">
      <c r="A52" s="45">
        <f t="shared" si="12"/>
        <v>2026</v>
      </c>
      <c r="B52" s="45">
        <v>11</v>
      </c>
      <c r="C52" s="46" t="s">
        <v>15</v>
      </c>
      <c r="D52" s="17"/>
      <c r="E52" s="17"/>
      <c r="F52" s="58" t="str">
        <f t="shared" si="16"/>
        <v/>
      </c>
      <c r="G52" s="23"/>
      <c r="H52" s="48" t="str">
        <f t="shared" si="17"/>
        <v/>
      </c>
      <c r="I52" s="17"/>
      <c r="J52" s="48" t="str">
        <f t="shared" si="18"/>
        <v/>
      </c>
      <c r="K52" s="49" t="str">
        <f t="shared" si="19"/>
        <v/>
      </c>
      <c r="L52" s="50" t="str">
        <f t="shared" si="20"/>
        <v/>
      </c>
    </row>
    <row r="53" spans="1:12" x14ac:dyDescent="0.4">
      <c r="A53" s="52">
        <f t="shared" si="12"/>
        <v>2026</v>
      </c>
      <c r="B53" s="52">
        <v>12</v>
      </c>
      <c r="C53" s="53" t="s">
        <v>17</v>
      </c>
      <c r="D53" s="19"/>
      <c r="E53" s="19"/>
      <c r="F53" s="59" t="str">
        <f t="shared" si="16"/>
        <v/>
      </c>
      <c r="G53" s="24"/>
      <c r="H53" s="55" t="str">
        <f t="shared" si="17"/>
        <v/>
      </c>
      <c r="I53" s="19"/>
      <c r="J53" s="55" t="str">
        <f t="shared" si="18"/>
        <v/>
      </c>
      <c r="K53" s="56" t="str">
        <f t="shared" si="19"/>
        <v/>
      </c>
      <c r="L53" s="57" t="str">
        <f t="shared" si="20"/>
        <v/>
      </c>
    </row>
    <row r="54" spans="1:12" s="51" customFormat="1" x14ac:dyDescent="0.4">
      <c r="A54" s="45">
        <f t="shared" si="12"/>
        <v>2027</v>
      </c>
      <c r="B54" s="45">
        <v>1</v>
      </c>
      <c r="C54" s="46" t="s">
        <v>5</v>
      </c>
      <c r="D54" s="17"/>
      <c r="E54" s="17"/>
      <c r="F54" s="47" t="str">
        <f>IFERROR(D54/E54,"")</f>
        <v/>
      </c>
      <c r="G54" s="21"/>
      <c r="H54" s="48" t="str">
        <f t="shared" si="17"/>
        <v/>
      </c>
      <c r="I54" s="17"/>
      <c r="J54" s="48" t="str">
        <f t="shared" si="18"/>
        <v/>
      </c>
      <c r="K54" s="49" t="str">
        <f t="shared" si="19"/>
        <v/>
      </c>
      <c r="L54" s="50" t="str">
        <f t="shared" si="20"/>
        <v/>
      </c>
    </row>
    <row r="55" spans="1:12" x14ac:dyDescent="0.4">
      <c r="A55" s="45">
        <f t="shared" si="12"/>
        <v>2027</v>
      </c>
      <c r="B55" s="45">
        <v>2</v>
      </c>
      <c r="C55" s="46" t="s">
        <v>6</v>
      </c>
      <c r="D55" s="17"/>
      <c r="E55" s="17"/>
      <c r="F55" s="47" t="str">
        <f t="shared" ref="F55:F65" si="21">IFERROR(D55/E55,"")</f>
        <v/>
      </c>
      <c r="G55" s="21"/>
      <c r="H55" s="48" t="str">
        <f t="shared" si="17"/>
        <v/>
      </c>
      <c r="I55" s="17"/>
      <c r="J55" s="48" t="str">
        <f t="shared" si="18"/>
        <v/>
      </c>
      <c r="K55" s="49" t="str">
        <f t="shared" si="19"/>
        <v/>
      </c>
      <c r="L55" s="50" t="str">
        <f t="shared" si="20"/>
        <v/>
      </c>
    </row>
    <row r="56" spans="1:12" x14ac:dyDescent="0.4">
      <c r="A56" s="45">
        <f t="shared" si="12"/>
        <v>2027</v>
      </c>
      <c r="B56" s="45">
        <v>3</v>
      </c>
      <c r="C56" s="46" t="s">
        <v>7</v>
      </c>
      <c r="D56" s="17"/>
      <c r="E56" s="17"/>
      <c r="F56" s="47" t="str">
        <f t="shared" si="21"/>
        <v/>
      </c>
      <c r="G56" s="21"/>
      <c r="H56" s="48" t="str">
        <f t="shared" si="17"/>
        <v/>
      </c>
      <c r="I56" s="21"/>
      <c r="J56" s="48" t="str">
        <f t="shared" si="18"/>
        <v/>
      </c>
      <c r="K56" s="49" t="str">
        <f t="shared" si="19"/>
        <v/>
      </c>
      <c r="L56" s="50" t="str">
        <f t="shared" si="20"/>
        <v/>
      </c>
    </row>
    <row r="57" spans="1:12" x14ac:dyDescent="0.4">
      <c r="A57" s="45">
        <f t="shared" si="12"/>
        <v>2027</v>
      </c>
      <c r="B57" s="45">
        <v>4</v>
      </c>
      <c r="C57" s="46" t="s">
        <v>8</v>
      </c>
      <c r="D57" s="17"/>
      <c r="E57" s="17"/>
      <c r="F57" s="47" t="str">
        <f t="shared" si="21"/>
        <v/>
      </c>
      <c r="G57" s="21"/>
      <c r="H57" s="48" t="str">
        <f t="shared" si="17"/>
        <v/>
      </c>
      <c r="I57" s="21"/>
      <c r="J57" s="48" t="str">
        <f t="shared" si="18"/>
        <v/>
      </c>
      <c r="K57" s="49" t="str">
        <f t="shared" si="19"/>
        <v/>
      </c>
      <c r="L57" s="50" t="str">
        <f t="shared" si="20"/>
        <v/>
      </c>
    </row>
    <row r="58" spans="1:12" x14ac:dyDescent="0.4">
      <c r="A58" s="45">
        <f t="shared" si="12"/>
        <v>2027</v>
      </c>
      <c r="B58" s="45">
        <v>5</v>
      </c>
      <c r="C58" s="46" t="s">
        <v>9</v>
      </c>
      <c r="D58" s="17"/>
      <c r="E58" s="17"/>
      <c r="F58" s="47" t="str">
        <f t="shared" si="21"/>
        <v/>
      </c>
      <c r="G58" s="21"/>
      <c r="H58" s="48" t="str">
        <f t="shared" si="17"/>
        <v/>
      </c>
      <c r="I58" s="21"/>
      <c r="J58" s="48" t="str">
        <f t="shared" si="18"/>
        <v/>
      </c>
      <c r="K58" s="49" t="str">
        <f t="shared" si="19"/>
        <v/>
      </c>
      <c r="L58" s="50" t="str">
        <f t="shared" si="20"/>
        <v/>
      </c>
    </row>
    <row r="59" spans="1:12" x14ac:dyDescent="0.4">
      <c r="A59" s="45">
        <f t="shared" si="12"/>
        <v>2027</v>
      </c>
      <c r="B59" s="45">
        <v>6</v>
      </c>
      <c r="C59" s="46" t="s">
        <v>10</v>
      </c>
      <c r="D59" s="17"/>
      <c r="E59" s="17"/>
      <c r="F59" s="47" t="str">
        <f t="shared" si="21"/>
        <v/>
      </c>
      <c r="G59" s="21"/>
      <c r="H59" s="48" t="str">
        <f>+IFERROR(G59/D59,"")</f>
        <v/>
      </c>
      <c r="I59" s="17"/>
      <c r="J59" s="48" t="str">
        <f>IFERROR(I59/D59/1000,"")</f>
        <v/>
      </c>
      <c r="K59" s="49" t="str">
        <f>IFERROR(J59/$L$1,"")</f>
        <v/>
      </c>
      <c r="L59" s="50" t="str">
        <f>+IFERROR(K59/L$4,"")</f>
        <v/>
      </c>
    </row>
    <row r="60" spans="1:12" x14ac:dyDescent="0.4">
      <c r="A60" s="45">
        <f t="shared" si="12"/>
        <v>2027</v>
      </c>
      <c r="B60" s="45">
        <v>7</v>
      </c>
      <c r="C60" s="46" t="s">
        <v>11</v>
      </c>
      <c r="D60" s="17"/>
      <c r="E60" s="17"/>
      <c r="F60" s="47" t="str">
        <f t="shared" si="21"/>
        <v/>
      </c>
      <c r="G60" s="21"/>
      <c r="H60" s="48" t="str">
        <f t="shared" si="17"/>
        <v/>
      </c>
      <c r="I60" s="17"/>
      <c r="J60" s="48" t="str">
        <f t="shared" si="18"/>
        <v/>
      </c>
      <c r="K60" s="49" t="str">
        <f t="shared" si="19"/>
        <v/>
      </c>
      <c r="L60" s="50" t="str">
        <f t="shared" si="20"/>
        <v/>
      </c>
    </row>
    <row r="61" spans="1:12" x14ac:dyDescent="0.4">
      <c r="A61" s="45">
        <f t="shared" si="12"/>
        <v>2027</v>
      </c>
      <c r="B61" s="45">
        <v>8</v>
      </c>
      <c r="C61" s="46" t="s">
        <v>12</v>
      </c>
      <c r="D61" s="17"/>
      <c r="E61" s="17"/>
      <c r="F61" s="47" t="str">
        <f t="shared" si="21"/>
        <v/>
      </c>
      <c r="G61" s="21"/>
      <c r="H61" s="48" t="str">
        <f t="shared" si="17"/>
        <v/>
      </c>
      <c r="I61" s="17"/>
      <c r="J61" s="48" t="str">
        <f t="shared" si="18"/>
        <v/>
      </c>
      <c r="K61" s="49" t="str">
        <f t="shared" si="19"/>
        <v/>
      </c>
      <c r="L61" s="50" t="str">
        <f t="shared" si="20"/>
        <v/>
      </c>
    </row>
    <row r="62" spans="1:12" x14ac:dyDescent="0.4">
      <c r="A62" s="45">
        <f t="shared" si="12"/>
        <v>2027</v>
      </c>
      <c r="B62" s="45">
        <v>9</v>
      </c>
      <c r="C62" s="46" t="s">
        <v>13</v>
      </c>
      <c r="D62" s="17"/>
      <c r="E62" s="17"/>
      <c r="F62" s="47" t="str">
        <f t="shared" si="21"/>
        <v/>
      </c>
      <c r="G62" s="21"/>
      <c r="H62" s="48" t="str">
        <f t="shared" si="17"/>
        <v/>
      </c>
      <c r="I62" s="17"/>
      <c r="J62" s="48" t="str">
        <f t="shared" si="18"/>
        <v/>
      </c>
      <c r="K62" s="49" t="str">
        <f t="shared" si="19"/>
        <v/>
      </c>
      <c r="L62" s="50" t="str">
        <f t="shared" si="20"/>
        <v/>
      </c>
    </row>
    <row r="63" spans="1:12" x14ac:dyDescent="0.4">
      <c r="A63" s="45">
        <f t="shared" si="12"/>
        <v>2027</v>
      </c>
      <c r="B63" s="45">
        <v>10</v>
      </c>
      <c r="C63" s="46" t="s">
        <v>14</v>
      </c>
      <c r="D63" s="17"/>
      <c r="E63" s="17"/>
      <c r="F63" s="47" t="str">
        <f t="shared" si="21"/>
        <v/>
      </c>
      <c r="G63" s="22"/>
      <c r="H63" s="48" t="str">
        <f t="shared" si="17"/>
        <v/>
      </c>
      <c r="I63" s="17"/>
      <c r="J63" s="48" t="str">
        <f t="shared" si="18"/>
        <v/>
      </c>
      <c r="K63" s="49" t="str">
        <f t="shared" si="19"/>
        <v/>
      </c>
      <c r="L63" s="50" t="str">
        <f t="shared" si="20"/>
        <v/>
      </c>
    </row>
    <row r="64" spans="1:12" x14ac:dyDescent="0.4">
      <c r="A64" s="45">
        <f t="shared" si="12"/>
        <v>2027</v>
      </c>
      <c r="B64" s="45">
        <v>11</v>
      </c>
      <c r="C64" s="46" t="s">
        <v>15</v>
      </c>
      <c r="D64" s="17"/>
      <c r="E64" s="17"/>
      <c r="F64" s="47" t="str">
        <f t="shared" si="21"/>
        <v/>
      </c>
      <c r="G64" s="22"/>
      <c r="H64" s="48" t="str">
        <f t="shared" si="17"/>
        <v/>
      </c>
      <c r="I64" s="17"/>
      <c r="J64" s="48" t="str">
        <f t="shared" si="18"/>
        <v/>
      </c>
      <c r="K64" s="49" t="str">
        <f t="shared" si="19"/>
        <v/>
      </c>
      <c r="L64" s="50" t="str">
        <f t="shared" si="20"/>
        <v/>
      </c>
    </row>
    <row r="65" spans="1:12" x14ac:dyDescent="0.4">
      <c r="A65" s="52">
        <f t="shared" si="12"/>
        <v>2027</v>
      </c>
      <c r="B65" s="52">
        <v>12</v>
      </c>
      <c r="C65" s="46" t="s">
        <v>17</v>
      </c>
      <c r="D65" s="20"/>
      <c r="E65" s="20"/>
      <c r="F65" s="47" t="str">
        <f t="shared" si="21"/>
        <v/>
      </c>
      <c r="G65" s="23"/>
      <c r="H65" s="55" t="str">
        <f t="shared" si="17"/>
        <v/>
      </c>
      <c r="I65" s="20"/>
      <c r="J65" s="55" t="str">
        <f t="shared" si="18"/>
        <v/>
      </c>
      <c r="K65" s="56" t="str">
        <f t="shared" si="19"/>
        <v/>
      </c>
      <c r="L65" s="57" t="str">
        <f t="shared" si="20"/>
        <v/>
      </c>
    </row>
    <row r="66" spans="1:12" s="51" customFormat="1" ht="15" thickBot="1" x14ac:dyDescent="0.45">
      <c r="A66" s="60"/>
      <c r="B66" s="60"/>
      <c r="C66" s="60" t="s">
        <v>16</v>
      </c>
      <c r="D66" s="61">
        <f>SUM(D6:D65)</f>
        <v>0</v>
      </c>
      <c r="E66" s="61">
        <f>SUM(E6:E65)</f>
        <v>0</v>
      </c>
      <c r="F66" s="61" t="str">
        <f t="shared" si="2"/>
        <v/>
      </c>
      <c r="G66" s="61">
        <f>SUM(G6:G65)</f>
        <v>0</v>
      </c>
      <c r="H66" s="62" t="str">
        <f t="shared" si="0"/>
        <v/>
      </c>
      <c r="I66" s="61">
        <f>SUM(I6:I65)</f>
        <v>0</v>
      </c>
      <c r="J66" s="62" t="str">
        <f t="shared" si="1"/>
        <v/>
      </c>
      <c r="K66" s="61" t="str">
        <f t="shared" si="3"/>
        <v/>
      </c>
      <c r="L66" s="63" t="str">
        <f t="shared" si="4"/>
        <v/>
      </c>
    </row>
    <row r="131" s="35" customFormat="1" x14ac:dyDescent="0.4"/>
    <row r="132" s="35" customFormat="1" x14ac:dyDescent="0.4"/>
    <row r="133" s="35" customFormat="1" x14ac:dyDescent="0.4"/>
    <row r="134" s="35" customFormat="1" x14ac:dyDescent="0.4"/>
    <row r="135" s="35" customFormat="1" x14ac:dyDescent="0.4"/>
    <row r="136" s="35" customFormat="1" x14ac:dyDescent="0.4"/>
    <row r="137" s="35" customFormat="1" x14ac:dyDescent="0.4"/>
    <row r="138" s="35" customFormat="1" x14ac:dyDescent="0.4"/>
    <row r="139" s="35" customFormat="1" x14ac:dyDescent="0.4"/>
    <row r="140" s="35" customFormat="1" x14ac:dyDescent="0.4"/>
    <row r="141" s="35" customFormat="1" x14ac:dyDescent="0.4"/>
    <row r="142" s="35" customFormat="1" x14ac:dyDescent="0.4"/>
    <row r="143" s="35" customFormat="1" x14ac:dyDescent="0.4"/>
    <row r="144" s="35" customFormat="1" x14ac:dyDescent="0.4"/>
    <row r="145" s="35" customFormat="1" x14ac:dyDescent="0.4"/>
    <row r="146" s="35" customFormat="1" x14ac:dyDescent="0.4"/>
    <row r="147" s="35" customFormat="1" x14ac:dyDescent="0.4"/>
    <row r="148" s="35" customFormat="1" x14ac:dyDescent="0.4"/>
    <row r="149" s="35" customFormat="1" x14ac:dyDescent="0.4"/>
    <row r="150" s="35" customFormat="1" x14ac:dyDescent="0.4"/>
    <row r="151" s="35" customFormat="1" x14ac:dyDescent="0.4"/>
    <row r="152" s="35" customFormat="1" x14ac:dyDescent="0.4"/>
    <row r="153" s="35" customFormat="1" x14ac:dyDescent="0.4"/>
    <row r="154" s="35" customFormat="1" x14ac:dyDescent="0.4"/>
    <row r="155" s="35" customFormat="1" x14ac:dyDescent="0.4"/>
    <row r="156" s="35" customFormat="1" x14ac:dyDescent="0.4"/>
    <row r="157" s="35" customFormat="1" x14ac:dyDescent="0.4"/>
    <row r="158" s="35" customFormat="1" x14ac:dyDescent="0.4"/>
    <row r="159" s="35" customFormat="1" x14ac:dyDescent="0.4"/>
    <row r="160" s="35" customFormat="1" x14ac:dyDescent="0.4"/>
    <row r="161" s="35" customFormat="1" x14ac:dyDescent="0.4"/>
    <row r="162" s="35" customFormat="1" x14ac:dyDescent="0.4"/>
    <row r="163" s="35" customFormat="1" x14ac:dyDescent="0.4"/>
    <row r="164" s="35" customFormat="1" x14ac:dyDescent="0.4"/>
    <row r="165" s="35" customFormat="1" x14ac:dyDescent="0.4"/>
    <row r="166" s="35" customFormat="1" x14ac:dyDescent="0.4"/>
    <row r="167" s="35" customFormat="1" x14ac:dyDescent="0.4"/>
    <row r="168" s="35" customFormat="1" x14ac:dyDescent="0.4"/>
    <row r="169" s="35" customFormat="1" x14ac:dyDescent="0.4"/>
    <row r="170" s="35" customFormat="1" x14ac:dyDescent="0.4"/>
    <row r="171" s="35" customFormat="1" x14ac:dyDescent="0.4"/>
    <row r="172" s="35" customFormat="1" x14ac:dyDescent="0.4"/>
    <row r="173" s="35" customFormat="1" x14ac:dyDescent="0.4"/>
    <row r="174" s="35" customFormat="1" x14ac:dyDescent="0.4"/>
    <row r="175" s="35" customFormat="1" x14ac:dyDescent="0.4"/>
    <row r="176" s="35" customFormat="1" x14ac:dyDescent="0.4"/>
    <row r="177" s="35" customFormat="1" x14ac:dyDescent="0.4"/>
    <row r="178" s="35" customFormat="1" x14ac:dyDescent="0.4"/>
    <row r="179" s="35" customFormat="1" x14ac:dyDescent="0.4"/>
    <row r="180" s="35" customFormat="1" x14ac:dyDescent="0.4"/>
    <row r="181" s="35" customFormat="1" x14ac:dyDescent="0.4"/>
    <row r="182" s="35" customFormat="1" x14ac:dyDescent="0.4"/>
    <row r="183" s="35" customFormat="1" x14ac:dyDescent="0.4"/>
    <row r="184" s="35" customFormat="1" x14ac:dyDescent="0.4"/>
    <row r="185" s="35" customFormat="1" x14ac:dyDescent="0.4"/>
    <row r="186" s="35" customFormat="1" x14ac:dyDescent="0.4"/>
    <row r="187" s="35" customFormat="1" x14ac:dyDescent="0.4"/>
    <row r="188" s="35" customFormat="1" x14ac:dyDescent="0.4"/>
    <row r="189" s="35" customFormat="1" x14ac:dyDescent="0.4"/>
    <row r="190" s="35" customFormat="1" x14ac:dyDescent="0.4"/>
    <row r="191" s="35" customFormat="1" x14ac:dyDescent="0.4"/>
    <row r="192" s="35" customFormat="1" x14ac:dyDescent="0.4"/>
    <row r="193" s="35" customFormat="1" x14ac:dyDescent="0.4"/>
    <row r="194" s="35" customFormat="1" x14ac:dyDescent="0.4"/>
    <row r="195" s="35" customFormat="1" x14ac:dyDescent="0.4"/>
    <row r="196" s="35" customFormat="1" x14ac:dyDescent="0.4"/>
    <row r="197" s="35" customFormat="1" x14ac:dyDescent="0.4"/>
    <row r="198" s="35" customFormat="1" x14ac:dyDescent="0.4"/>
    <row r="199" s="35" customFormat="1" x14ac:dyDescent="0.4"/>
    <row r="200" s="35" customFormat="1" x14ac:dyDescent="0.4"/>
    <row r="201" s="35" customFormat="1" x14ac:dyDescent="0.4"/>
    <row r="202" s="35" customFormat="1" x14ac:dyDescent="0.4"/>
    <row r="203" s="35" customFormat="1" x14ac:dyDescent="0.4"/>
    <row r="204" s="35" customFormat="1" x14ac:dyDescent="0.4"/>
    <row r="205" s="35" customFormat="1" x14ac:dyDescent="0.4"/>
    <row r="206" s="35" customFormat="1" x14ac:dyDescent="0.4"/>
    <row r="207" s="35" customFormat="1" x14ac:dyDescent="0.4"/>
    <row r="208" s="35" customFormat="1" x14ac:dyDescent="0.4"/>
    <row r="209" s="35" customFormat="1" x14ac:dyDescent="0.4"/>
    <row r="210" s="35" customFormat="1" x14ac:dyDescent="0.4"/>
    <row r="211" s="35" customFormat="1" x14ac:dyDescent="0.4"/>
    <row r="212" s="35" customFormat="1" x14ac:dyDescent="0.4"/>
    <row r="213" s="35" customFormat="1" x14ac:dyDescent="0.4"/>
    <row r="214" s="35" customFormat="1" x14ac:dyDescent="0.4"/>
  </sheetData>
  <sheetProtection sheet="1" objects="1" scenarios="1"/>
  <conditionalFormatting sqref="H6:H66">
    <cfRule type="colorScale" priority="4">
      <colorScale>
        <cfvo type="min"/>
        <cfvo type="percentile" val="50"/>
        <cfvo type="max"/>
        <color rgb="FF63BE7B"/>
        <color rgb="FFFFEB84"/>
        <color rgb="FFF8696B"/>
      </colorScale>
    </cfRule>
  </conditionalFormatting>
  <conditionalFormatting sqref="J6:J66">
    <cfRule type="colorScale" priority="6">
      <colorScale>
        <cfvo type="min"/>
        <cfvo type="percentile" val="50"/>
        <cfvo type="max"/>
        <color rgb="FF63BE7B"/>
        <color rgb="FFFFEB84"/>
        <color rgb="FFF8696B"/>
      </colorScale>
    </cfRule>
  </conditionalFormatting>
  <conditionalFormatting sqref="L6:L66">
    <cfRule type="colorScale" priority="8">
      <colorScale>
        <cfvo type="min"/>
        <cfvo type="percentile" val="50"/>
        <cfvo type="max"/>
        <color rgb="FF63BE7B"/>
        <color rgb="FFFFEB84"/>
        <color rgb="FFF8696B"/>
      </colorScale>
    </cfRule>
  </conditionalFormatting>
  <pageMargins left="0.70866141732283472" right="0.70866141732283472" top="0.74803149606299213" bottom="0.74803149606299213" header="0.31496062992125984" footer="0.31496062992125984"/>
  <pageSetup paperSize="9" scale="54" orientation="landscape" verticalDpi="0" r:id="rId1"/>
  <headerFooter>
    <oddHeader>&amp;A</oddHeader>
    <oddFooter>&amp;F</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5C3B-18B2-4029-B964-2B045CF28676}">
  <sheetPr>
    <tabColor theme="5"/>
    <pageSetUpPr fitToPage="1"/>
  </sheetPr>
  <dimension ref="B19:AC29"/>
  <sheetViews>
    <sheetView showGridLines="0" workbookViewId="0">
      <selection activeCell="V29" sqref="V29:AE34"/>
    </sheetView>
  </sheetViews>
  <sheetFormatPr defaultColWidth="9.15234375" defaultRowHeight="14.6" x14ac:dyDescent="0.4"/>
  <cols>
    <col min="5" max="5" width="11.84375" bestFit="1" customWidth="1"/>
    <col min="6" max="6" width="16" bestFit="1" customWidth="1"/>
    <col min="10" max="10" width="2.69140625" style="2" customWidth="1"/>
    <col min="11" max="11" width="2.69140625" customWidth="1"/>
    <col min="15" max="15" width="13.4609375" customWidth="1"/>
    <col min="17" max="17" width="12.53515625" bestFit="1" customWidth="1"/>
    <col min="18" max="18" width="15.53515625" bestFit="1" customWidth="1"/>
    <col min="19" max="19" width="2.69140625" style="2" customWidth="1"/>
    <col min="20" max="20" width="3.4609375" customWidth="1"/>
    <col min="21" max="21" width="2.921875" customWidth="1"/>
    <col min="22" max="22" width="12.53515625" bestFit="1" customWidth="1"/>
    <col min="23" max="23" width="15.53515625" bestFit="1" customWidth="1"/>
    <col min="24" max="24" width="14.53515625" bestFit="1" customWidth="1"/>
    <col min="25" max="25" width="42" bestFit="1" customWidth="1"/>
    <col min="26" max="26" width="25.921875" bestFit="1" customWidth="1"/>
    <col min="27" max="27" width="32.3828125" bestFit="1" customWidth="1"/>
    <col min="28" max="28" width="30.3828125" bestFit="1" customWidth="1"/>
    <col min="29" max="29" width="21.15234375" bestFit="1" customWidth="1"/>
    <col min="30" max="30" width="26.15234375" bestFit="1" customWidth="1"/>
    <col min="31" max="31" width="26" bestFit="1" customWidth="1"/>
  </cols>
  <sheetData>
    <row r="19" spans="2:29" s="2" customFormat="1" x14ac:dyDescent="0.4"/>
    <row r="27" spans="2:29" x14ac:dyDescent="0.4">
      <c r="B27" s="1" t="s">
        <v>39</v>
      </c>
      <c r="C27" t="s" vm="1">
        <v>44</v>
      </c>
      <c r="L27" s="1" t="s">
        <v>39</v>
      </c>
      <c r="M27" t="s" vm="1">
        <v>44</v>
      </c>
    </row>
    <row r="29" spans="2:29" x14ac:dyDescent="0.4">
      <c r="B29" s="1" t="s">
        <v>30</v>
      </c>
      <c r="C29" s="1" t="s">
        <v>31</v>
      </c>
      <c r="D29" s="1" t="s">
        <v>32</v>
      </c>
      <c r="E29" t="s">
        <v>40</v>
      </c>
      <c r="F29" t="s">
        <v>38</v>
      </c>
      <c r="L29" s="1" t="s">
        <v>30</v>
      </c>
      <c r="M29" s="1" t="s">
        <v>31</v>
      </c>
      <c r="N29" s="1" t="s">
        <v>32</v>
      </c>
      <c r="O29" t="s">
        <v>38</v>
      </c>
      <c r="V29" s="1" t="s">
        <v>30</v>
      </c>
      <c r="W29" s="1" t="s">
        <v>31</v>
      </c>
      <c r="X29" s="1" t="s">
        <v>32</v>
      </c>
      <c r="Y29" t="s">
        <v>33</v>
      </c>
      <c r="Z29" t="s">
        <v>34</v>
      </c>
      <c r="AA29" t="s">
        <v>37</v>
      </c>
      <c r="AB29" t="s">
        <v>36</v>
      </c>
      <c r="AC29" t="s">
        <v>35</v>
      </c>
    </row>
  </sheetData>
  <pageMargins left="0.70866141732283472" right="0.70866141732283472" top="0.74803149606299213" bottom="0.74803149606299213" header="0.31496062992125984" footer="0.31496062992125984"/>
  <pageSetup paperSize="9" scale="54" orientation="landscape" verticalDpi="0" r:id="rId4"/>
  <headerFooter>
    <oddHeader>&amp;A</oddHeader>
    <oddFooter>&amp;F</oddFooter>
  </headerFooter>
  <drawing r:id="rId5"/>
  <extLst>
    <ext xmlns:x14="http://schemas.microsoft.com/office/spreadsheetml/2009/9/main" uri="{A8765BA9-456A-4dab-B4F3-ACF838C121DE}">
      <x14:slicerList>
        <x14:slicer r:id="rId6"/>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F825CAC10DF44A2152C7DDD34FF33" ma:contentTypeVersion="12" ma:contentTypeDescription="Create a new document." ma:contentTypeScope="" ma:versionID="d902c0835ef8ea913b4837cbc4f3533a">
  <xsd:schema xmlns:xsd="http://www.w3.org/2001/XMLSchema" xmlns:xs="http://www.w3.org/2001/XMLSchema" xmlns:p="http://schemas.microsoft.com/office/2006/metadata/properties" xmlns:ns2="fe665cb4-76f6-442e-916a-9d3815eabba3" xmlns:ns3="d233822a-f3f8-4e09-a787-c3b2fcf095b3" targetNamespace="http://schemas.microsoft.com/office/2006/metadata/properties" ma:root="true" ma:fieldsID="0ff70df2f6b35755d4f44f91915089a5" ns2:_="" ns3:_="">
    <xsd:import namespace="fe665cb4-76f6-442e-916a-9d3815eabba3"/>
    <xsd:import namespace="d233822a-f3f8-4e09-a787-c3b2fcf095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665cb4-76f6-442e-916a-9d3815eabb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33822a-f3f8-4e09-a787-c3b2fcf095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d 8 0 d 6 2 3 0 - e f f 9 - 4 6 f c - a 7 a 8 - a 6 5 7 1 6 d 7 8 4 e 0 "   x m l n s = " h t t p : / / s c h e m a s . m i c r o s o f t . c o m / D a t a M a s h u p " > A A A A A P M G A A B Q S w M E F A A C A A g A G 3 i H W a 7 h S J 2 l A A A A 9 g A A A B I A H A B D b 2 5 m a W c v U G F j a 2 F n Z S 5 4 b W w g o h g A K K A U A A A A A A A A A A A A A A A A A A A A A A A A A A A A h Y 9 N D o I w G E S v Q r q n P 2 C i k o + y c A v G x M S 4 b W q F R i i G F s v d X H g k r y B G U X c u 5 8 1 b z N y v N 8 i G p g 4 u q r O 6 N S l i m K J A G d k e t C l T 1 L t j u E A Z h 4 2 Q J 1 G q Y J S N T Q Z 7 S F H l 3 D k h x H u P f Y z b r i Q R p Y z s i 3 w r K 9 U I 9 J H 1 f z n U x j p h p E I c d q 8 x P M I s n m E 2 X 2 I K Z I J Q a P M V o n H v s / 2 B s O p r 1 3 e K m z p c 5 0 C m C O T 9 g T 8 A U E s D B B Q A A g A I A B t 4 h 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e I d Z f H h u 9 + w D A A A M D g A A E w A c A E Z v c m 1 1 b G F z L 1 N l Y 3 R p b 2 4 x L m 0 g o h g A K K A U A A A A A A A A A A A A A A A A A A A A A A A A A A A A 5 V f N b t s 4 E L 4 H y D s Q L L q V C 8 W O u 4 t e i h 5 S b 4 L N b u x s 4 2 x 7 C A K D l s Y x N x R p U J T h w s j 7 N M + R F + u Q k m 1 a p v L T a 4 M A k s j h f P P H b 8 Y 5 J I Y r S Y b l s / t h f 2 9 / L 5 8 y D S k 5 F r i o e c L E q K d k X m Q z J / q R C D D 7 e w T / h q r Q C e D K 8 S I B 0 e 4 V W o M 0 X 5 W + H S t 1 G 7 W W V w O W w U d 6 y c Y C u v T 6 7 g o V G R S 5 j k s F r 2 h v y u Q N g l 1 + m w F F T U 6 0 f a m Z z C d K Z z 0 l i k z a z T w q 0 e L l k h 5 J + X A P N C a n 0 r z / o 2 2 3 7 2 K y p H 3 F c 1 w 1 + E 0 M L I x b / G w e 7 k k G 6 A A I A U Q q v i B j X R j I S d Q 3 r Z W 8 L L I x a H d i M C Y p k P 8 R z j 6 N Z n P G x S 6 a U 2 y l J B P 8 4 b v e 0 d 2 x m y E A G 0 6 V Z c z F M 8 p + b + 0 q r 4 t 0 w q b 2 M Z 5 M G v J w L 0 Z z p r m N H o l O e i d H A Z 1 2 u X N 7 Q y 5 6 g 4 C q 1 W 7 6 h m V M p h A Q e U 3 S g s w 0 O o l x m W M e 6 0 J 3 r X V i j 9 I U 0 / q v h g l f N C Y 2 j 2 o V g C g Y f z W q M g k s m R J 6 S M l v 5 B L z 2 T 7 R K o t G M a F S H A z O a M v P t Y d 9 v M C k J Q a V n r H c E E R w n z p / 1 J A t i 0 O G O B O O Z W o t e N e E X W o Z F p O n / G 4 2 M o Q 9 w h D Q A / o o a G l 6 9 x l O V u a F o 9 0 9 s P E e N U C d y h y 0 t b o P 2 q a t V L 3 B R I B y K a q b h W n 7 k 7 m S 2 U S z p 7 I x l x A h U 5 R m X M d e p q / K i 3 6 9 S T i W I d 1 K e y v I J M 0 x K K m k 0 Q 3 L L p W R D i L F d 9 / 7 H h N J I Z g 9 i I V A 1 I T Y G z h 9 d o F 3 f Q T 7 s P V 0 P n F K G i A v Q O k U 9 N p G r 4 i r L Q + q w b x 4 j b n h T i / x K + J 8 B l c 2 k u M L 6 D D I f 0 2 M 9 w T F 1 U g t x G I h 2 t q K b 6 b m G L B z M w W 9 G + M h 2 D a 4 C f F u O r z g / o r x 6 x f C 8 J n g A S 4 I X I Z w t B 0 R B b t L R X 5 v S f f w s N 5 r 9 v e 4 b L b C H 2 V O Z Y p z j F E 6 P L 0 E B 5 3 K w V L b X 8 A w 6 f n a s 3 L V T j e r u Q R J i X Q 6 p G J 1 k j g B M q 3 O M f w n g u c V d K n O q V q r t I x 3 h h L R F m J M h u i V w b 7 Q d i + f v g 2 U m X J 5 E 7 X K M c G T 9 b P y g r n K M 8 a S 0 7 b K h i 5 w A R J 9 D 1 K S 3 W j q 7 g H 1 d J 0 b u t v R M B 0 p t 8 l g 4 t F G U z c H 1 V b j h K s f P l l 1 G 7 w K H O 2 6 W o P a 3 t K h L Y L l K J E c 5 6 D Z D Q Y M R A 5 P H X v d c I w O i 4 z + b F 9 q 9 N v G r v L J z 4 h / B 7 a R n h 7 l R 7 M 5 V + b l V + I V / U / O + F y Z Z t a s B N z u q h i q + Z 1 U d G l b + Z F B k H F R k u c X J g q g P 1 F j T d a 4 n w o + g k 3 f T q V V A 8 D n A j Q H D 2 U A O a r 8 W / F w g S 0 9 b f G G Y F Y b y W r H + 4 q J 1 f Y P l 2 n 7 D C b m H K 3 S / t A 6 s 4 T r k d X G l n L P v a 9 r v m Z 3 D a k q l r v N 2 1 a p B M A + / A B Q S w E C L Q A U A A I A C A A b e I d Z r u F I n a U A A A D 2 A A A A E g A A A A A A A A A A A A A A A A A A A A A A Q 2 9 u Z m l n L 1 B h Y 2 t h Z 2 U u e G 1 s U E s B A i 0 A F A A C A A g A G 3 i H W Q / K 6 a u k A A A A 6 Q A A A B M A A A A A A A A A A A A A A A A A 8 Q A A A F t D b 2 5 0 Z W 5 0 X 1 R 5 c G V z X S 5 4 b W x Q S w E C L Q A U A A I A C A A b e I d Z f H h u 9 + w D A A A M D g A A E w A A A A A A A A A A A A A A A A D i A Q A A R m 9 y b X V s Y X M v U 2 V j d G l v b j E u b V B L B Q Y A A A A A A w A D A M I A A A A b 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d L A A A A A A A A P s r 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F b G V j d H J p Y 2 F s X 0 N v b n N 1 b X B 0 a W 9 u P C 9 J d G V t U G F 0 a D 4 8 L 0 l 0 Z W 1 M b 2 N h d G l v b j 4 8 U 3 R h Y m x l R W 5 0 c m l l c z 4 8 R W 5 0 c n k g V H l w Z T 0 i S X N Q c m l 2 Y X R l I i B W Y W x 1 Z T 0 i b D A i I C 8 + P E V u d H J 5 I F R 5 c G U 9 I l F 1 Z X J 5 S U Q i I F Z h b H V l P S J z Z D l i Z W E x Z D A t M T g 2 Z i 0 0 Y z A 1 L T g 0 M T I t Y T Y 2 Z W J m N D A y N z Y 1 I i A v P j x F b n R y e S B U e X B l P S J G a W x s R W 5 h Y m x l Z C I g V m F s d W U 9 I m w w I i A v P j x F b n R y e S B U e X B l P S J C d W Z m Z X J O Z X h 0 U m V m c m V z a C I g V m F s d W U 9 I m w w 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T G F z d F V w Z G F 0 Z W Q i I F Z h b H V l P S J k M j A y N C 0 x M i 0 w N 1 Q x N D o w M D o 1 N C 4 3 O T M w M T U 2 W i I g L z 4 8 R W 5 0 c n k g V H l w Z T 0 i R m l s b E N v b H V t b k 5 h b W V z I i B W Y W x 1 Z T 0 i c 1 s m c X V v d D t E Y X R l J n F 1 b 3 Q 7 L C Z x d W 9 0 O 1 F 0 w 6 k g b W V u c 3 V l b G x l I G 5 v a X g g Y n J 1 d G V z I C h N d C k m c X V v d D s s J n F 1 b 3 Q 7 T m I g Z G U g a m 9 1 c i B k Z S B 0 c m F 2 Y W l s J n F 1 b 3 Q 7 L C Z x d W 9 0 O 1 F 0 w 6 k g a m 9 1 c m 5 h b G n D q H J l I G 5 v a X g g Y n J 1 d G V z I C h N d C 9 q b 3 V y K S Z x d W 9 0 O y w m c X V v d D t D b 2 5 z b 2 1 t Y X R p b 2 4 g K G 0 z K S Z x d W 9 0 O y w m c X V v d D t D b 2 5 z b 2 1 t Y X R p b 2 4 g K G 0 z L 0 1 0 K S Z x d W 9 0 O y w m c X V v d D t N b 2 5 0 Y W 5 0 I M O p b F 9 2 Y X J p Y W J s Z S A o R k N G Q S k m c X V v d D s s J n F 1 b 3 Q 7 R k N G Q S 9 r Z y B S Q 0 4 m c X V v d D s s J n F 1 b 3 Q 7 R k N G Q S 9 r Z y B k X H U w M D I 3 Y W 1 h b m R l J n F 1 b 3 Q 7 L C Z x d W 9 0 O y U g Z H U g c H J p e C B k Z S B 2 Z W 5 0 Z S Z x d W 9 0 O 1 0 i I C 8 + P E V u d H J 5 I F R 5 c G U 9 I k Z p b G x D b 2 x 1 b W 5 U e X B l c y I g V m F s d W U 9 I n N D U V V E Q l F N R k F 3 V U Z C U T 0 9 I i A v P j x F b n R y e S B U e X B l P S J Q a X Z v d E 9 i a m V j d E 5 h b W U i I F Z h b H V l P S J z Q W 5 h b H l z Z S F Q a X Z v d F R h Y m x l M S I g L z 4 8 R W 5 0 c n k g V H l w Z T 0 i R m l s b F R v R G F 0 Y U 1 v Z G V s R W 5 h Y m x l Z C I g V m F s d W U 9 I m w x I i A v P j x F b n R y e S B U e X B l P S J G a W x s T 2 J q Z W N 0 V H l w Z S I g V m F s d W U 9 I n N Q a X Z v d F R h Y m x l I i A v P j x F b n R y e S B U e X B l P S J G a W x s R X J y b 3 J D b 3 V u d C I g V m F s d W U 9 I m w w I i A v P j x F b n R y e S B U e X B l P S J G a W x s R X J y b 3 J D b 2 R l I i B W Y W x 1 Z T 0 i c 1 V u a 2 5 v d 2 4 i I C 8 + P E V u d H J 5 I F R 5 c G U 9 I k Z p b G x D b 3 V u d C I g V m F s d W U 9 I m w 2 M C I g L z 4 8 R W 5 0 c n k g V H l w Z T 0 i Q W R k Z W R U b 0 R h d G F N b 2 R l b C I g V m F s d W U 9 I m w x 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W x l Y 3 R y a W N h b F 9 D b 2 5 z d W 1 w d G l v b i 9 D Y W x j d W x h d G V k I E V u Z C B v Z i B N b 2 5 0 a C 5 7 R G F 0 Z S w x M n 0 m c X V v d D s s J n F 1 b 3 Q 7 U 2 V j d G l v b j E v R W x l Y 3 R y a W N h b F 9 D b 2 5 z d W 1 w d G l v b i 9 D a G F u Z 2 V k I F R 5 c G U u e 1 F 0 w 6 k g b W V u c 3 V l b G x l I G 5 v a X g g Y n J 1 d G V z I C h N d C k s M 3 0 m c X V v d D s s J n F 1 b 3 Q 7 U 2 V j d G l v b j E v R W x l Y 3 R y a W N h b F 9 D b 2 5 z d W 1 w d G l v b i 9 D a G F u Z 2 V k I F R 5 c G U u e 0 5 i I G R l I G p v d X I g Z G U g d H J h d m F p b C w 0 f S Z x d W 9 0 O y w m c X V v d D t T Z W N 0 a W 9 u M S 9 F b G V j d H J p Y 2 F s X 0 N v b n N 1 b X B 0 a W 9 u L 0 N o Y W 5 n Z W Q g V H l w Z S 5 7 U X T D q S B q b 3 V y b m F s a c O o c m U g b m 9 p e C B i c n V 0 Z X M g K E 1 0 L 2 p v d X I p L D V 9 J n F 1 b 3 Q 7 L C Z x d W 9 0 O 1 N l Y 3 R p b 2 4 x L 0 V s Z W N 0 c m l j Y W x f Q 2 9 u c 3 V t c H R p b 2 4 v Q 2 h h b m d l Z C B U e X B l L n t D b 2 5 z b 2 1 t Y X R p b 2 4 g K G 0 z K S w 2 f S Z x d W 9 0 O y w m c X V v d D t T Z W N 0 a W 9 u M S 9 F b G V j d H J p Y 2 F s X 0 N v b n N 1 b X B 0 a W 9 u L 0 N o Y W 5 n Z W Q g V H l w Z S 5 7 Q 2 9 u c 2 9 t b W F 0 a W 9 u I C h t M y 9 N d C k s N 3 0 m c X V v d D s s J n F 1 b 3 Q 7 U 2 V j d G l v b j E v R W x l Y 3 R y a W N h b F 9 D b 2 5 z d W 1 w d G l v b i 9 D a G F u Z 2 V k I F R 5 c G U u e 0 1 v b n R h b n Q g w 6 l s X 3 Z h c m l h Y m x l I C h G Q 0 Z B K S w 4 f S Z x d W 9 0 O y w m c X V v d D t T Z W N 0 a W 9 u M S 9 F b G V j d H J p Y 2 F s X 0 N v b n N 1 b X B 0 a W 9 u L 0 N o Y W 5 n Z W Q g V H l w Z S 5 7 R k N G Q S 9 r Z y B S Q 0 4 s O X 0 m c X V v d D s s J n F 1 b 3 Q 7 U 2 V j d G l v b j E v R W x l Y 3 R y a W N h b F 9 D b 2 5 z d W 1 w d G l v b i 9 D a G F u Z 2 V k I F R 5 c G U u e 0 Z D R k E v a 2 c g Z F x 1 M D A y N 2 F t Y W 5 k Z S w x M H 0 m c X V v d D s s J n F 1 b 3 Q 7 U 2 V j d G l v b j E v R W x l Y 3 R y a W N h b F 9 D b 2 5 z d W 1 w d G l v b i 9 N d W x 0 a X B s a W V k I E N v b H V t b i 5 7 J S B k d S B w c m l 4 I G R l I H Z l b n R l L D l 9 J n F 1 b 3 Q 7 X S w m c X V v d D t D b 2 x 1 b W 5 D b 3 V u d C Z x d W 9 0 O z o x M C w m c X V v d D t L Z X l D b 2 x 1 b W 5 O Y W 1 l c y Z x d W 9 0 O z p b X S w m c X V v d D t D b 2 x 1 b W 5 J Z G V u d G l 0 a W V z J n F 1 b 3 Q 7 O l s m c X V v d D t T Z W N 0 a W 9 u M S 9 F b G V j d H J p Y 2 F s X 0 N v b n N 1 b X B 0 a W 9 u L 0 N h b G N 1 b G F 0 Z W Q g R W 5 k I G 9 m I E 1 v b n R o L n t E Y X R l L D E y f S Z x d W 9 0 O y w m c X V v d D t T Z W N 0 a W 9 u M S 9 F b G V j d H J p Y 2 F s X 0 N v b n N 1 b X B 0 a W 9 u L 0 N o Y W 5 n Z W Q g V H l w Z S 5 7 U X T D q S B t Z W 5 z d W V s b G U g b m 9 p e C B i c n V 0 Z X M g K E 1 0 K S w z f S Z x d W 9 0 O y w m c X V v d D t T Z W N 0 a W 9 u M S 9 F b G V j d H J p Y 2 F s X 0 N v b n N 1 b X B 0 a W 9 u L 0 N o Y W 5 n Z W Q g V H l w Z S 5 7 T m I g Z G U g a m 9 1 c i B k Z S B 0 c m F 2 Y W l s L D R 9 J n F 1 b 3 Q 7 L C Z x d W 9 0 O 1 N l Y 3 R p b 2 4 x L 0 V s Z W N 0 c m l j Y W x f Q 2 9 u c 3 V t c H R p b 2 4 v Q 2 h h b m d l Z C B U e X B l L n t R d M O p I G p v d X J u Y W x p w 6 h y Z S B u b 2 l 4 I G J y d X R l c y A o T X Q v a m 9 1 c i k s N X 0 m c X V v d D s s J n F 1 b 3 Q 7 U 2 V j d G l v b j E v R W x l Y 3 R y a W N h b F 9 D b 2 5 z d W 1 w d G l v b i 9 D a G F u Z 2 V k I F R 5 c G U u e 0 N v b n N v b W 1 h d G l v b i A o b T M p L D Z 9 J n F 1 b 3 Q 7 L C Z x d W 9 0 O 1 N l Y 3 R p b 2 4 x L 0 V s Z W N 0 c m l j Y W x f Q 2 9 u c 3 V t c H R p b 2 4 v Q 2 h h b m d l Z C B U e X B l L n t D b 2 5 z b 2 1 t Y X R p b 2 4 g K G 0 z L 0 1 0 K S w 3 f S Z x d W 9 0 O y w m c X V v d D t T Z W N 0 a W 9 u M S 9 F b G V j d H J p Y 2 F s X 0 N v b n N 1 b X B 0 a W 9 u L 0 N o Y W 5 n Z W Q g V H l w Z S 5 7 T W 9 u d G F u d C D D q W x f d m F y a W F i b G U g K E Z D R k E p L D h 9 J n F 1 b 3 Q 7 L C Z x d W 9 0 O 1 N l Y 3 R p b 2 4 x L 0 V s Z W N 0 c m l j Y W x f Q 2 9 u c 3 V t c H R p b 2 4 v Q 2 h h b m d l Z C B U e X B l L n t G Q 0 Z B L 2 t n I F J D T i w 5 f S Z x d W 9 0 O y w m c X V v d D t T Z W N 0 a W 9 u M S 9 F b G V j d H J p Y 2 F s X 0 N v b n N 1 b X B 0 a W 9 u L 0 N o Y W 5 n Z W Q g V H l w Z S 5 7 R k N G Q S 9 r Z y B k X H U w M D I 3 Y W 1 h b m R l L D E w f S Z x d W 9 0 O y w m c X V v d D t T Z W N 0 a W 9 u M S 9 F b G V j d H J p Y 2 F s X 0 N v b n N 1 b X B 0 a W 9 u L 0 1 1 b H R p c G x p Z W Q g Q 2 9 s d W 1 u L n s l I G R 1 I H B y a X g g Z G U g d m V u d G U s O X 0 m c X V v d D t d L C Z x d W 9 0 O 1 J l b G F 0 a W 9 u c 2 h p c E l u Z m 8 m c X V v d D s 6 W 1 1 9 I i A v P j w v U 3 R h Y m x l R W 5 0 c m l l c z 4 8 L 0 l 0 Z W 0 + P E l 0 Z W 0 + P E l 0 Z W 1 M b 2 N h d G l v b j 4 8 S X R l b V R 5 c G U + R m 9 y b X V s Y T w v S X R l b V R 5 c G U + P E l 0 Z W 1 Q Y X R o P l N l Y 3 R p b 2 4 x L 0 V s Z W N 0 c m l j Y W x f Q 2 9 u c 3 V t c H R p b 2 4 v U 2 9 1 c m N l P C 9 J d G V t U G F 0 a D 4 8 L 0 l 0 Z W 1 M b 2 N h d G l v b j 4 8 U 3 R h Y m x l R W 5 0 c m l l c y A v P j w v S X R l b T 4 8 S X R l b T 4 8 S X R l b U x v Y 2 F 0 a W 9 u P j x J d G V t V H l w Z T 5 G b 3 J t d W x h P C 9 J d G V t V H l w Z T 4 8 S X R l b V B h d G g + U 2 V j d G l v b j E v R W x l Y 3 R y a W N h b F 9 D b 2 5 z d W 1 w d G l v b i 9 D a G F u Z 2 V k J T I w V H l w Z T w v S X R l b V B h d G g + P C 9 J d G V t T G 9 j Y X R p b 2 4 + P F N 0 Y W J s Z U V u d H J p Z X M g L z 4 8 L 0 l 0 Z W 0 + P E l 0 Z W 0 + P E l 0 Z W 1 M b 2 N h d G l v b j 4 8 S X R l b V R 5 c G U + R m 9 y b X V s Y T w v S X R l b V R 5 c G U + P E l 0 Z W 1 Q Y X R o P l N l Y 3 R p b 2 4 x L 0 V s Z W N 0 c m l j Y W x f Q 2 9 u c 3 V t c H R p b 2 4 v Q W R k Z W Q l M j B Q c m V m a X g 8 L 0 l 0 Z W 1 Q Y X R o P j w v S X R l b U x v Y 2 F 0 a W 9 u P j x T d G F i b G V F b n R y a W V z I C 8 + P C 9 J d G V t P j x J d G V t P j x J d G V t T G 9 j Y X R p b 2 4 + P E l 0 Z W 1 U e X B l P k Z v c m 1 1 b G E 8 L 0 l 0 Z W 1 U e X B l P j x J d G V t U G F 0 a D 5 T Z W N 0 a W 9 u M S 9 F b G V j d H J p Y 2 F s X 0 N v b n N 1 b X B 0 a W 9 u L 0 V 4 d H J h Y 3 R l Z C U y M E x h c 3 Q l M j B D a G F y Y W N 0 Z X J z P C 9 J d G V t U G F 0 a D 4 8 L 0 l 0 Z W 1 M b 2 N h d G l v b j 4 8 U 3 R h Y m x l R W 5 0 c m l l c y A v P j w v S X R l b T 4 8 S X R l b T 4 8 S X R l b U x v Y 2 F 0 a W 9 u P j x J d G V t V H l w Z T 5 G b 3 J t d W x h P C 9 J d G V t V H l w Z T 4 8 S X R l b V B h d G g + U 2 V j d G l v b j E v R W x l Y 3 R y a W N h b F 9 D b 2 5 z d W 1 w d G l v b i 9 J b n N l c n R l Z C U y M E 1 l c m d l Z C U y M E N v b H V t b j w v S X R l b V B h d G g + P C 9 J d G V t T G 9 j Y X R p b 2 4 + P F N 0 Y W J s Z U V u d H J p Z X M g L z 4 8 L 0 l 0 Z W 0 + P E l 0 Z W 0 + P E l 0 Z W 1 M b 2 N h d G l v b j 4 8 S X R l b V R 5 c G U + R m 9 y b X V s Y T w v S X R l b V R 5 c G U + P E l 0 Z W 1 Q Y X R o P l N l Y 3 R p b 2 4 x L 0 V s Z W N 0 c m l j Y W x f Q 2 9 u c 3 V t c H R p b 2 4 v Q W R k Z W Q l M j B T d W Z m a X g 8 L 0 l 0 Z W 1 Q Y X R o P j w v S X R l b U x v Y 2 F 0 a W 9 u P j x T d G F i b G V F b n R y a W V z I C 8 + P C 9 J d G V t P j x J d G V t P j x J d G V t T G 9 j Y X R p b 2 4 + P E l 0 Z W 1 U e X B l P k Z v c m 1 1 b G E 8 L 0 l 0 Z W 1 U e X B l P j x J d G V t U G F 0 a D 5 T Z W N 0 a W 9 u M S 9 F b G V j d H J p Y 2 F s X 0 N v b n N 1 b X B 0 a W 9 u L 0 F k Z G V k J T I w U H J l Z m l 4 M T w v S X R l b V B h d G g + P C 9 J d G V t T G 9 j Y X R p b 2 4 + P F N 0 Y W J s Z U V u d H J p Z X M g L z 4 8 L 0 l 0 Z W 0 + P E l 0 Z W 0 + P E l 0 Z W 1 M b 2 N h d G l v b j 4 8 S X R l b V R 5 c G U + R m 9 y b X V s Y T w v S X R l b V R 5 c G U + P E l 0 Z W 1 Q Y X R o P l N l Y 3 R p b 2 4 x L 0 V s Z W N 0 c m l j Y W x f Q 2 9 u c 3 V t c H R p b 2 4 v Q 2 h h b m d l Z C U y M F R 5 c G U x P C 9 J d G V t U G F 0 a D 4 8 L 0 l 0 Z W 1 M b 2 N h d G l v b j 4 8 U 3 R h Y m x l R W 5 0 c m l l c y A v P j w v S X R l b T 4 8 S X R l b T 4 8 S X R l b U x v Y 2 F 0 a W 9 u P j x J d G V t V H l w Z T 5 G b 3 J t d W x h P C 9 J d G V t V H l w Z T 4 8 S X R l b V B h d G g + U 2 V j d G l v b j E v R W x l Y 3 R y a W N h b F 9 D b 2 5 z d W 1 w d G l v b i 9 D Y W x j d W x h d G V k J T I w R W 5 k J T I w b 2 Y l M j B N b 2 5 0 a D w v S X R l b V B h d G g + P C 9 J d G V t T G 9 j Y X R p b 2 4 + P F N 0 Y W J s Z U V u d H J p Z X M g L z 4 8 L 0 l 0 Z W 0 + P E l 0 Z W 0 + P E l 0 Z W 1 M b 2 N h d G l v b j 4 8 S X R l b V R 5 c G U + R m 9 y b X V s Y T w v S X R l b V R 5 c G U + P E l 0 Z W 1 Q Y X R o P l N l Y 3 R p b 2 4 x L 0 V s Z W N 0 c m l j Y W x f Q 2 9 u c 3 V t c H R p b 2 4 v U m V v c m R l c m V k J T I w Q 2 9 s d W 1 u c z w v S X R l b V B h d G g + P C 9 J d G V t T G 9 j Y X R p b 2 4 + P F N 0 Y W J s Z U V u d H J p Z X M g L z 4 8 L 0 l 0 Z W 0 + P E l 0 Z W 0 + P E l 0 Z W 1 M b 2 N h d G l v b j 4 8 S X R l b V R 5 c G U + R m 9 y b X V s Y T w v S X R l b V R 5 c G U + P E l 0 Z W 1 Q Y X R o P l N l Y 3 R p b 2 4 x L 0 V s Z W N 0 c m l j Y W x f Q 2 9 u c 3 V t c H R p b 2 4 v U m V t b 3 Z l Z C U y M E 9 0 a G V y J T I w Q 2 9 s d W 1 u c z w v S X R l b V B h d G g + P C 9 J d G V t T G 9 j Y X R p b 2 4 + P F N 0 Y W J s Z U V u d H J p Z X M g L z 4 8 L 0 l 0 Z W 0 + P E l 0 Z W 0 + P E l 0 Z W 1 M b 2 N h d G l v b j 4 8 S X R l b V R 5 c G U + R m 9 y b X V s Y T w v S X R l b V R 5 c G U + P E l 0 Z W 1 Q Y X R o P l N l Y 3 R p b 2 4 x L 0 l u Z G l j Y X R v c j w v S X R l b V B h d G g + P C 9 J d G V t T G 9 j Y X R p b 2 4 + P F N 0 Y W J s Z U V u d H J p Z X M + P E V u d H J 5 I F R 5 c G U 9 I l F 1 Z X J 5 S U Q i I F Z h b H V l P S J z M j J l M z E 0 Y j k t M G F i N y 0 0 N W U z L W I z O T M t Z T g 2 Z j E w M j V h N G Q 0 I i A v P j x F b n R y e S B U e X B l P S J G a W x s R W 5 h Y m x l Z C I g V m F s d W U 9 I m w w I i A v P j x F b n R y e S B U e X B l P S J G a W x s T 2 J q Z W N 0 V H l w Z S I g V m F s d W U 9 I n N D b 2 5 u Z W N 0 a W 9 u T 2 5 s e S I g L z 4 8 R W 5 0 c n k g V H l w Z T 0 i R m l s b F R v R G F 0 Y U 1 v Z G V s R W 5 h Y m x l Z C I g V m F s d W U 9 I m w x 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A i I C 8 + P E V u d H J 5 I F R 5 c G U 9 I l J l Y 2 9 2 Z X J 5 V G F y Z 2 V 0 U 2 h l Z X Q i I F Z h b H V l P S J z Q W 5 h b H l z Z S I g L z 4 8 R W 5 0 c n k g V H l w Z T 0 i U m V j b 3 Z l c n l U Y X J n Z X R D b 2 x 1 b W 4 i I F Z h b H V l P S J s M S I g L z 4 8 R W 5 0 c n k g V H l w Z T 0 i U m V j b 3 Z l c n l U Y X J n Z X R S b 3 c i I F Z h b H V l P S J s O D U i I C 8 + P E V u d H J 5 I F R 5 c G U 9 I k Z p b G x l Z E N v b X B s Z X R l U m V z d W x 0 V G 9 X b 3 J r c 2 h l Z X Q i I F Z h b H V l P S J s M C I g L z 4 8 R W 5 0 c n k g V H l w Z T 0 i R m l s b E N v d W 5 0 I i B W Y W x 1 Z T 0 i b D E w I i A v P j x F b n R y e S B U e X B l P S J G a W x s R X J y b 3 J D b 2 R l I i B W Y W x 1 Z T 0 i c 1 V u a 2 5 v d 2 4 i I C 8 + P E V u d H J 5 I F R 5 c G U 9 I k Z p b G x F c n J v c k N v d W 5 0 I i B W Y W x 1 Z T 0 i b D A i I C 8 + P E V u d H J 5 I F R 5 c G U 9 I k Z p b G x M Y X N 0 V X B k Y X R l Z C I g V m F s d W U 9 I m Q y M D I 0 L T E y L T A 3 V D E 0 O j A w O j U 0 L j c 5 N z A x N j V a I i A v P j x F b n R y e S B U e X B l P S J G a W x s Q 2 9 s d W 1 u V H l w Z X M i I F Z h b H V l P S J z Q m d Z P S I g L z 4 8 R W 5 0 c n k g V H l w Z T 0 i R m l s b E N v b H V t b k 5 h b W V z I i B W Y W x 1 Z T 0 i c 1 s m c X V v d D t J b m R p Y 2 F 0 b 3 I m c X V v d D s s J n F 1 b 3 Q 7 V H l w Z S Z x d W 9 0 O 1 0 i I C 8 + P E V u d H J 5 I F R 5 c G U 9 I k Z p b G x T d G F 0 d X M i I F Z h b H V l P S J z Q 2 9 t c G x l d G U i I C 8 + P E V u d H J 5 I F R 5 c G U 9 I k F k Z G V k V G 9 E Y X R h T W 9 k Z W w i I F Z h b H V l P S J s M S I g L z 4 8 R W 5 0 c n k g V H l w Z T 0 i U m V s Y X R p b 2 5 z a G l w S W 5 m b 0 N v b n R h a W 5 l c i I g V m F s d W U 9 I n N 7 J n F 1 b 3 Q 7 Y 2 9 s d W 1 u Q 2 9 1 b n Q m c X V v d D s 6 M i w m c X V v d D t r Z X l D b 2 x 1 b W 5 O Y W 1 l c y Z x d W 9 0 O z p b X S w m c X V v d D t x d W V y e V J l b G F 0 a W 9 u c 2 h p c H M m c X V v d D s 6 W 1 0 s J n F 1 b 3 Q 7 Y 2 9 s d W 1 u S W R l b n R p d G l l c y Z x d W 9 0 O z p b J n F 1 b 3 Q 7 U 2 V j d G l v b j E v S W 5 k a W N h d G 9 y L 0 N o Y W 5 n Z W Q g V H l w Z S 5 7 Q 2 9 s d W 1 u S G V h Z G V y c y w w f S Z x d W 9 0 O y w m c X V v d D t T Z W N 0 a W 9 u M S 9 J b m R p Y 2 F 0 b 3 I v Q 2 h h b m d l Z C B U e X B l M S 5 7 V H l w Z S w x f S Z x d W 9 0 O 1 0 s J n F 1 b 3 Q 7 Q 2 9 s d W 1 u Q 2 9 1 b n Q m c X V v d D s 6 M i w m c X V v d D t L Z X l D b 2 x 1 b W 5 O Y W 1 l c y Z x d W 9 0 O z p b X S w m c X V v d D t D b 2 x 1 b W 5 J Z G V u d G l 0 a W V z J n F 1 b 3 Q 7 O l s m c X V v d D t T Z W N 0 a W 9 u M S 9 J b m R p Y 2 F 0 b 3 I v Q 2 h h b m d l Z C B U e X B l L n t D b 2 x 1 b W 5 I Z W F k Z X J z L D B 9 J n F 1 b 3 Q 7 L C Z x d W 9 0 O 1 N l Y 3 R p b 2 4 x L 0 l u Z G l j Y X R v c i 9 D a G F u Z 2 V k I F R 5 c G U x L n t U e X B l L D F 9 J n F 1 b 3 Q 7 X S w m c X V v d D t S Z W x h d G l v b n N o a X B J b m Z v J n F 1 b 3 Q 7 O l t d f S I g L z 4 8 L 1 N 0 Y W J s Z U V u d H J p Z X M + P C 9 J d G V t P j x J d G V t P j x J d G V t T G 9 j Y X R p b 2 4 + P E l 0 Z W 1 U e X B l P k Z v c m 1 1 b G E 8 L 0 l 0 Z W 1 U e X B l P j x J d G V t U G F 0 a D 5 T Z W N 0 a W 9 u M S 9 J b m R p Y 2 F 0 b 3 I v U 2 9 1 c m N l P C 9 J d G V t U G F 0 a D 4 8 L 0 l 0 Z W 1 M b 2 N h d G l v b j 4 8 U 3 R h Y m x l R W 5 0 c m l l c y A v P j w v S X R l b T 4 8 S X R l b T 4 8 S X R l b U x v Y 2 F 0 a W 9 u P j x J d G V t V H l w Z T 5 G b 3 J t d W x h P C 9 J d G V t V H l w Z T 4 8 S X R l b V B h d G g + U 2 V j d G l v b j E v S W 5 k a W N h d G 9 y L 0 N v b H V t b k h l Y W R l c n M 8 L 0 l 0 Z W 1 Q Y X R o P j w v S X R l b U x v Y 2 F 0 a W 9 u P j x T d G F i b G V F b n R y a W V z I C 8 + P C 9 J d G V t P j x J d G V t P j x J d G V t T G 9 j Y X R p b 2 4 + P E l 0 Z W 1 U e X B l P k Z v c m 1 1 b G E 8 L 0 l 0 Z W 1 U e X B l P j x J d G V t U G F 0 a D 5 T Z W N 0 a W 9 u M S 9 J b m R p Y 2 F 0 b 3 I v S G V h Z G V y V G F i b G U 8 L 0 l 0 Z W 1 Q Y X R o P j w v S X R l b U x v Y 2 F 0 a W 9 u P j x T d G F i b G V F b n R y a W V z I C 8 + P C 9 J d G V t P j x J d G V t P j x J d G V t T G 9 j Y X R p b 2 4 + P E l 0 Z W 1 U e X B l P k Z v c m 1 1 b G E 8 L 0 l 0 Z W 1 U e X B l P j x J d G V t U G F 0 a D 5 T Z W N 0 a W 9 u M S 9 J b m R p Y 2 F 0 b 3 I v Q 2 h h b m d l Z C U y M F R 5 c G U 8 L 0 l 0 Z W 1 Q Y X R o P j w v S X R l b U x v Y 2 F 0 a W 9 u P j x T d G F i b G V F b n R y a W V z I C 8 + P C 9 J d G V t P j x J d G V t P j x J d G V t T G 9 j Y X R p b 2 4 + P E l 0 Z W 1 U e X B l P k Z v c m 1 1 b G E 8 L 0 l 0 Z W 1 U e X B l P j x J d G V t U G F 0 a D 5 T Z W N 0 a W 9 u M S 9 J b m R p Y 2 F 0 b 3 I v U m V u Y W 1 l Z C U y M E N v b H V t b n M 8 L 0 l 0 Z W 1 Q Y X R o P j w v S X R l b U x v Y 2 F 0 a W 9 u P j x T d G F i b G V F b n R y a W V z I C 8 + P C 9 J d G V t P j x J d G V t P j x J d G V t T G 9 j Y X R p b 2 4 + P E l 0 Z W 1 U e X B l P k Z v c m 1 1 b G E 8 L 0 l 0 Z W 1 U e X B l P j x J d G V t U G F 0 a D 5 T Z W N 0 a W 9 u M S 9 F b G V j d H J p Y 2 F s X 0 N v b n N 1 b X B 0 a W 9 u X 3 B 2 a W 9 0 P C 9 J d G V t U G F 0 a D 4 8 L 0 l 0 Z W 1 M b 2 N h d G l v b j 4 8 U 3 R h Y m x l R W 5 0 c m l l c z 4 8 R W 5 0 c n k g V H l w Z T 0 i U X V l c n l J R C I g V m F s d W U 9 I n M x Z T c 1 Y z M y Y i 0 2 M T l m L T R l N G M t Y m Z j O S 0 4 N z Q 3 M 2 N m M D k z N D k i I C 8 + P E V u d H J 5 I F R 5 c G U 9 I k Z p b G x F b m F i b G V k I i B W Y W x 1 Z T 0 i b D A i I C 8 + P E V u d H J 5 I F R 5 c G U 9 I k Z p b G x P Y m p l Y 3 R U e X B l I i B W Y W x 1 Z T 0 i c 0 N v b m 5 l Y 3 R p b 2 5 P b m x 5 I i A v P j x F b n R y e S B U e X B l P S J G a W x s V G 9 E Y X R h T W 9 k Z W x F b m F i b G V k I i B W Y W x 1 Z T 0 i b D E i I C 8 + P E V u d H J 5 I F R 5 c G U 9 I k l z U H J p d m F 0 Z S I g V m F s d W U 9 I m w w I i A v P j x F b n R y e S B U e X B l P S J C d W Z m Z X J O Z X h 0 U m V m c m V z a C I g V m F s d W U 9 I m w w 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U 3 R h d H V z I i B W Y W x 1 Z T 0 i c 0 N v b X B s Z X R l I i A v P j x F b n R y e S B U e X B l P S J G a W x s Q 2 9 s d W 1 u T m F t Z X M i I F Z h b H V l P S J z W y Z x d W 9 0 O 0 R h d G U m c X V v d D s s J n F 1 b 3 Q 7 S W 5 k a W F 0 b 3 I m c X V v d D s s J n F 1 b 3 Q 7 V m F s d W U m c X V v d D s s J n F 1 b 3 Q 7 V H l w Z S Z x d W 9 0 O 1 0 i I C 8 + P E V u d H J 5 I F R 5 c G U 9 I k Z p b G x D b 2 x 1 b W 5 U e X B l c y I g V m F s d W U 9 I n N D U V l G Q m c 9 P S I g L z 4 8 R W 5 0 c n k g V H l w Z T 0 i R m l s b E x h c 3 R V c G R h d G V k I i B W Y W x 1 Z T 0 i Z D I w M j Q t M T I t M D d U M T Q 6 M D A 6 N T Q u O D A x M D I 2 M l o i I C 8 + P E V u d H J 5 I F R 5 c G U 9 I k Z p b G x F c n J v c k N v d W 5 0 I i B W Y W x 1 Z T 0 i b D A i I C 8 + P E V u d H J 5 I F R 5 c G U 9 I k Z p b G x F c n J v c k N v Z G U i I F Z h b H V l P S J z V W 5 r b m 9 3 b i I g L z 4 8 R W 5 0 c n k g V H l w Z T 0 i R m l s b E N v d W 5 0 I i B W Y W x 1 Z T 0 i b D A 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R W x l Y 3 R y a W N h b F 9 D b 2 5 z d W 1 w d G l v b l 9 w d m l v d C 9 V b n B p d m 9 0 Z W Q g T 3 R o Z X I g Q 2 9 s d W 1 u c y 5 7 R G F 0 Z S w w f S Z x d W 9 0 O y w m c X V v d D t T Z W N 0 a W 9 u M S 9 F b G V j d H J p Y 2 F s X 0 N v b n N 1 b X B 0 a W 9 u X 3 B 2 a W 9 0 L 1 V u c G l 2 b 3 R l Z C B P d G h l c i B D b 2 x 1 b W 5 z L n t B d H R y a W J 1 d G U s M X 0 m c X V v d D s s J n F 1 b 3 Q 7 U 2 V j d G l v b j E v R W x l Y 3 R y a W N h b F 9 D b 2 5 z d W 1 w d G l v b l 9 w d m l v d C 9 V b n B p d m 9 0 Z W Q g T 3 R o Z X I g Q 2 9 s d W 1 u c y 5 7 V m F s d W U s M n 0 m c X V v d D s s J n F 1 b 3 Q 7 U 2 V j d G l v b j E v S W 5 k a W N h d G 9 y L 0 N o Y W 5 n Z W Q g V H l w Z T E u e 1 R 5 c G U s M X 0 m c X V v d D t d L C Z x d W 9 0 O 0 N v b H V t b k N v d W 5 0 J n F 1 b 3 Q 7 O j Q s J n F 1 b 3 Q 7 S 2 V 5 Q 2 9 s d W 1 u T m F t Z X M m c X V v d D s 6 W 1 0 s J n F 1 b 3 Q 7 Q 2 9 s d W 1 u S W R l b n R p d G l l c y Z x d W 9 0 O z p b J n F 1 b 3 Q 7 U 2 V j d G l v b j E v R W x l Y 3 R y a W N h b F 9 D b 2 5 z d W 1 w d G l v b l 9 w d m l v d C 9 V b n B p d m 9 0 Z W Q g T 3 R o Z X I g Q 2 9 s d W 1 u c y 5 7 R G F 0 Z S w w f S Z x d W 9 0 O y w m c X V v d D t T Z W N 0 a W 9 u M S 9 F b G V j d H J p Y 2 F s X 0 N v b n N 1 b X B 0 a W 9 u X 3 B 2 a W 9 0 L 1 V u c G l 2 b 3 R l Z C B P d G h l c i B D b 2 x 1 b W 5 z L n t B d H R y a W J 1 d G U s M X 0 m c X V v d D s s J n F 1 b 3 Q 7 U 2 V j d G l v b j E v R W x l Y 3 R y a W N h b F 9 D b 2 5 z d W 1 w d G l v b l 9 w d m l v d C 9 V b n B p d m 9 0 Z W Q g T 3 R o Z X I g Q 2 9 s d W 1 u c y 5 7 V m F s d W U s M n 0 m c X V v d D s s J n F 1 b 3 Q 7 U 2 V j d G l v b j E v S W 5 k a W N h d G 9 y L 0 N o Y W 5 n Z W Q g V H l w Z T E u e 1 R 5 c G U s M X 0 m c X V v d D t d L C Z x d W 9 0 O 1 J l b G F 0 a W 9 u c 2 h p c E l u Z m 8 m c X V v d D s 6 W 1 1 9 I i A v P j w v U 3 R h Y m x l R W 5 0 c m l l c z 4 8 L 0 l 0 Z W 0 + P E l 0 Z W 0 + P E l 0 Z W 1 M b 2 N h d G l v b j 4 8 S X R l b V R 5 c G U + R m 9 y b X V s Y T w v S X R l b V R 5 c G U + P E l 0 Z W 1 Q Y X R o P l N l Y 3 R p b 2 4 x L 0 V s Z W N 0 c m l j Y W x f Q 2 9 u c 3 V t c H R p b 2 5 f c H Z p b 3 Q v U 2 9 1 c m N l P C 9 J d G V t U G F 0 a D 4 8 L 0 l 0 Z W 1 M b 2 N h d G l v b j 4 8 U 3 R h Y m x l R W 5 0 c m l l c y A v P j w v S X R l b T 4 8 S X R l b T 4 8 S X R l b U x v Y 2 F 0 a W 9 u P j x J d G V t V H l w Z T 5 G b 3 J t d W x h P C 9 J d G V t V H l w Z T 4 8 S X R l b V B h d G g + U 2 V j d G l v b j E v R W x l Y 3 R y a W N h b F 9 D b 2 5 z d W 1 w d G l v b l 9 w d m l v d C 9 V b n B p d m 9 0 Z W Q l M j B P d G h l c i U y M E N v b H V t b n M 8 L 0 l 0 Z W 1 Q Y X R o P j w v S X R l b U x v Y 2 F 0 a W 9 u P j x T d G F i b G V F b n R y a W V z I C 8 + P C 9 J d G V t P j x J d G V t P j x J d G V t T G 9 j Y X R p b 2 4 + P E l 0 Z W 1 U e X B l P k Z v c m 1 1 b G E 8 L 0 l 0 Z W 1 U e X B l P j x J d G V t U G F 0 a D 5 T Z W N 0 a W 9 u M S 9 F b G V j d H J p Y 2 F s X 0 N v b n N 1 b X B 0 a W 9 u X 3 B 2 a W 9 0 L 1 J l b m F t Z W Q l M j B D b 2 x 1 b W 5 z P C 9 J d G V t U G F 0 a D 4 8 L 0 l 0 Z W 1 M b 2 N h d G l v b j 4 8 U 3 R h Y m x l R W 5 0 c m l l c y A v P j w v S X R l b T 4 8 S X R l b T 4 8 S X R l b U x v Y 2 F 0 a W 9 u P j x J d G V t V H l w Z T 5 G b 3 J t d W x h P C 9 J d G V t V H l w Z T 4 8 S X R l b V B h d G g + U 2 V j d G l v b j E v S W 5 k a W N h d G 9 y L 0 F k Z G V k J T I w Q 2 9 u Z G l 0 a W 9 u Y W w l M j B D b 2 x 1 b W 4 8 L 0 l 0 Z W 1 Q Y X R o P j w v S X R l b U x v Y 2 F 0 a W 9 u P j x T d G F i b G V F b n R y a W V z I C 8 + P C 9 J d G V t P j x J d G V t P j x J d G V t T G 9 j Y X R p b 2 4 + P E l 0 Z W 1 U e X B l P k Z v c m 1 1 b G E 8 L 0 l 0 Z W 1 U e X B l P j x J d G V t U G F 0 a D 5 T Z W N 0 a W 9 u M S 9 J b m R p Y 2 F 0 b 3 I v Q 2 h h b m d l Z C U y M F R 5 c G U x P C 9 J d G V t U G F 0 a D 4 8 L 0 l 0 Z W 1 M b 2 N h d G l v b j 4 8 U 3 R h Y m x l R W 5 0 c m l l c y A v P j w v S X R l b T 4 8 S X R l b T 4 8 S X R l b U x v Y 2 F 0 a W 9 u P j x J d G V t V H l w Z T 5 G b 3 J t d W x h P C 9 J d G V t V H l w Z T 4 8 S X R l b V B h d G g + U 2 V j d G l v b j E v R W x l Y 3 R y a W N h b F 9 D b 2 5 z d W 1 w d G l v b l 9 w d m l v d C 9 N Z X J n Z W Q l M j B R d W V y a W V z P C 9 J d G V t U G F 0 a D 4 8 L 0 l 0 Z W 1 M b 2 N h d G l v b j 4 8 U 3 R h Y m x l R W 5 0 c m l l c y A v P j w v S X R l b T 4 8 S X R l b T 4 8 S X R l b U x v Y 2 F 0 a W 9 u P j x J d G V t V H l w Z T 5 G b 3 J t d W x h P C 9 J d G V t V H l w Z T 4 8 S X R l b V B h d G g + U 2 V j d G l v b j E v R W x l Y 3 R y a W N h b F 9 D b 2 5 z d W 1 w d G l v b l 9 w d m l v d C 9 F e H B h b m R l Z C U y M E l u Z G l j Y X R v c j w v S X R l b V B h d G g + P C 9 J d G V t T G 9 j Y X R p b 2 4 + P F N 0 Y W J s Z U V u d H J p Z X M g L z 4 8 L 0 l 0 Z W 0 + P E l 0 Z W 0 + P E l 0 Z W 1 M b 2 N h d G l v b j 4 8 S X R l b V R 5 c G U + R m 9 y b X V s Y T w v S X R l b V R 5 c G U + P E l 0 Z W 1 Q Y X R o P l N l Y 3 R p b 2 4 x L 0 V s Z W N 0 c m l j Y W x f Q 2 9 u c 3 V t c H R p b 2 4 v T X V s d G l w b G l l Z C U y M E N v b H V t b j w v S X R l b V B h d G g + P C 9 J d G V t T G 9 j Y X R p b 2 4 + P F N 0 Y W J s Z U V u d H J p Z X M g L z 4 8 L 0 l 0 Z W 0 + P C 9 J d G V t c z 4 8 L 0 x v Y 2 F s U G F j a 2 F n Z U 1 l d G F k Y X R h R m l s Z T 4 W A A A A U E s F B g A A A A A A A A A A A A A A A A A A A A A A A C Y B A A A B A A A A 0 I y d 3 w E V 0 R G M e g D A T 8 K X 6 w E A A A A j n D U V v K K W S L k x o N W F b 4 m z A A A A A A I A A A A A A B B m A A A A A Q A A I A A A A O M T 0 I 1 + M u i D 3 6 I 3 J h 0 7 I P a a W I o Z t U m 9 S L h q M o w p Q v x d A A A A A A 6 A A A A A A g A A I A A A A J H 1 x c 0 M o p m 7 7 F O h O K O X D M U Z J x J S K g f 3 1 z Y h y V j D q X f M U A A A A J 0 6 + I c a D n W S w y L o 7 X K W P t j E f C k 8 X N r w Q P 1 L V N Y A F u 3 q n P T 5 7 z Q k 3 Q N l 7 t N M 5 H h S T 6 v F S D W k O a E W B j C n m f 9 X A B u a 5 q N H / f v X 2 3 v T i u Y k Q H q i Q A A A A H o C m B 1 8 r e v I H A X y 2 z / x P Q g l x 9 v B z N E e O N w Y P n E 8 1 R E C / 2 B S h b a U L 1 V X w r h T S + N W a M l y z K S E G 2 t 6 g e j r d 8 O z 8 t g = < / D a t a M a s h u p > 
</file>

<file path=customXml/itemProps1.xml><?xml version="1.0" encoding="utf-8"?>
<ds:datastoreItem xmlns:ds="http://schemas.openxmlformats.org/officeDocument/2006/customXml" ds:itemID="{AA72E5E6-8258-476E-8AAC-3DEC5D3BC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665cb4-76f6-442e-916a-9d3815eabba3"/>
    <ds:schemaRef ds:uri="d233822a-f3f8-4e09-a787-c3b2fcf09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E31C2C-7813-48FB-9267-9B25EC41248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6673F25-FE22-44DC-B9F5-127AF1DF40EF}">
  <ds:schemaRefs>
    <ds:schemaRef ds:uri="http://schemas.microsoft.com/sharepoint/v3/contenttype/forms"/>
  </ds:schemaRefs>
</ds:datastoreItem>
</file>

<file path=customXml/itemProps4.xml><?xml version="1.0" encoding="utf-8"?>
<ds:datastoreItem xmlns:ds="http://schemas.openxmlformats.org/officeDocument/2006/customXml" ds:itemID="{9533D7E4-2BD8-4124-87A8-727D996B16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Données</vt:lpstr>
      <vt:lpstr>Analyse</vt:lpstr>
      <vt:lpstr>Analyse!Print_Area</vt:lpstr>
      <vt:lpstr>Données!Print_Area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Simonse</dc:creator>
  <cp:lastModifiedBy>Wim Simonse</cp:lastModifiedBy>
  <cp:lastPrinted>2022-11-24T21:33:05Z</cp:lastPrinted>
  <dcterms:created xsi:type="dcterms:W3CDTF">2022-03-22T21:49:04Z</dcterms:created>
  <dcterms:modified xsi:type="dcterms:W3CDTF">2026-03-14T06:02:42Z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0x010100C64F825CAC10DF44A2152C7DDD34FF33</vt:lpwstr>
  </property>
</Properties>
</file>